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355" windowHeight="6720" firstSheet="1" activeTab="1"/>
  </bookViews>
  <sheets>
    <sheet name="From Chigozie " sheetId="1" r:id="rId1"/>
    <sheet name="MASTER LIST " sheetId="7" r:id="rId2"/>
  </sheets>
  <definedNames>
    <definedName name="_xlnm._FilterDatabase" localSheetId="1" hidden="1">'MASTER LIST '!$A$2:$T$170</definedName>
    <definedName name="_xlnm.Print_Area" localSheetId="1">'MASTER LIST '!$B$1:$Q$170</definedName>
    <definedName name="_xlnm.Print_Titles" localSheetId="1">'MASTER LIST '!$1:$2</definedName>
  </definedNames>
  <calcPr calcId="144525"/>
</workbook>
</file>

<file path=xl/calcChain.xml><?xml version="1.0" encoding="utf-8"?>
<calcChain xmlns="http://schemas.openxmlformats.org/spreadsheetml/2006/main">
  <c r="R13" i="7" l="1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3" i="7"/>
  <c r="R4" i="7"/>
  <c r="R5" i="7"/>
  <c r="R6" i="7"/>
  <c r="R7" i="7"/>
  <c r="R8" i="7"/>
  <c r="R9" i="7"/>
  <c r="R10" i="7"/>
  <c r="R11" i="7"/>
  <c r="R12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3" i="7" l="1"/>
  <c r="M17" i="1" l="1"/>
  <c r="N43" i="1"/>
  <c r="S13" i="1"/>
  <c r="S39" i="1" l="1"/>
  <c r="X44" i="1"/>
  <c r="Q29" i="1"/>
  <c r="Y26" i="1"/>
  <c r="S25" i="1"/>
  <c r="V31" i="1" s="1"/>
  <c r="F49" i="1"/>
  <c r="F48" i="1"/>
  <c r="F47" i="1"/>
  <c r="F46" i="1"/>
  <c r="F45" i="1"/>
  <c r="F4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3" i="1"/>
  <c r="F4" i="1"/>
  <c r="F5" i="1"/>
  <c r="F6" i="1"/>
  <c r="F50" i="1" s="1"/>
  <c r="F7" i="1"/>
  <c r="F8" i="1"/>
  <c r="F9" i="1"/>
  <c r="F10" i="1"/>
  <c r="F2" i="1"/>
</calcChain>
</file>

<file path=xl/sharedStrings.xml><?xml version="1.0" encoding="utf-8"?>
<sst xmlns="http://schemas.openxmlformats.org/spreadsheetml/2006/main" count="1046" uniqueCount="390">
  <si>
    <t>ITEM</t>
  </si>
  <si>
    <t>RATE</t>
  </si>
  <si>
    <t>QUANTITY</t>
  </si>
  <si>
    <t>AMOUNT</t>
  </si>
  <si>
    <t>NOTE</t>
  </si>
  <si>
    <t>Jacuzi Double</t>
  </si>
  <si>
    <t>Jacuzi Double blue</t>
  </si>
  <si>
    <t>Jacuzi Single</t>
  </si>
  <si>
    <t>Power shower</t>
  </si>
  <si>
    <t>Shower mixer aluminum</t>
  </si>
  <si>
    <t xml:space="preserve">Coper shower </t>
  </si>
  <si>
    <t>Glass Basin (Diff colours)</t>
  </si>
  <si>
    <t>Cabinet basin double</t>
  </si>
  <si>
    <t>Cabinet basin Single</t>
  </si>
  <si>
    <t>Sweet home with banhook</t>
  </si>
  <si>
    <t>Sweet home with Valencia</t>
  </si>
  <si>
    <t>Sweet home with Agatha</t>
  </si>
  <si>
    <t>Rock Ford with Small</t>
  </si>
  <si>
    <t>Rock Ford with Big</t>
  </si>
  <si>
    <t>Panel bath with head rest</t>
  </si>
  <si>
    <t>Panel bath with normal</t>
  </si>
  <si>
    <t>Cubicle 90x90</t>
  </si>
  <si>
    <t>Cubicle 120x90</t>
  </si>
  <si>
    <t>Sink mixer Type 1</t>
  </si>
  <si>
    <t>Sink mixer Type 2</t>
  </si>
  <si>
    <t>One Ton tap</t>
  </si>
  <si>
    <t>Basin mixer</t>
  </si>
  <si>
    <t>Bath waste</t>
  </si>
  <si>
    <t>Plane mirro</t>
  </si>
  <si>
    <t>Towel rail</t>
  </si>
  <si>
    <t>Double Towel rail</t>
  </si>
  <si>
    <t>Soap dish</t>
  </si>
  <si>
    <t>Marble sink (double)</t>
  </si>
  <si>
    <t>Marble sink (double/DOUBLE)</t>
  </si>
  <si>
    <t>Shower set</t>
  </si>
  <si>
    <t>Fiber bath</t>
  </si>
  <si>
    <t>Double double sink</t>
  </si>
  <si>
    <t>Shower beam</t>
  </si>
  <si>
    <t>Mersedes shower rose</t>
  </si>
  <si>
    <t>Stainless shower rose</t>
  </si>
  <si>
    <t>Cobra tap</t>
  </si>
  <si>
    <t>Long neck tap</t>
  </si>
  <si>
    <t>Big long near tap</t>
  </si>
  <si>
    <t>Soap dispenser</t>
  </si>
  <si>
    <t>Angle valve</t>
  </si>
  <si>
    <t>Pan connector</t>
  </si>
  <si>
    <t>Magic waste</t>
  </si>
  <si>
    <t>Lufany Olive WC</t>
  </si>
  <si>
    <t>Lufany rose wc</t>
  </si>
  <si>
    <t>Shower room (type 1)</t>
  </si>
  <si>
    <t>shower room (type 2)</t>
  </si>
  <si>
    <t>Heritage WC</t>
  </si>
  <si>
    <t xml:space="preserve">Total </t>
  </si>
  <si>
    <t>Make</t>
  </si>
  <si>
    <t>No.</t>
  </si>
  <si>
    <t>Sink mixer</t>
  </si>
  <si>
    <t>100X100 SHOWER ROOM</t>
  </si>
  <si>
    <t>NORMAL BATH</t>
  </si>
  <si>
    <t>NEW IDEAL ANTI RUST MIXER</t>
  </si>
  <si>
    <t>SUN BASIN MIXER</t>
  </si>
  <si>
    <t>MMAAT GOLD AND CHROME BASIN MIXER</t>
  </si>
  <si>
    <t>TONEBO SINK TAP</t>
  </si>
  <si>
    <t>MMAAT GOLD TAP</t>
  </si>
  <si>
    <t xml:space="preserve">MMAAT DUAL SINK MIXER </t>
  </si>
  <si>
    <t>MMAAT SINGLE TAP SINK MIXER</t>
  </si>
  <si>
    <t>O.G.S ALUMINIUM SINK MIXER</t>
  </si>
  <si>
    <t>8026-4 MMAAT SINK MIXER</t>
  </si>
  <si>
    <t>926-6 MMAAT SINK MIXER</t>
  </si>
  <si>
    <t>8007-4 MMAAT SINK MIXER</t>
  </si>
  <si>
    <t>2201  MMAAT SINK MIXER</t>
  </si>
  <si>
    <t>MAKE</t>
  </si>
  <si>
    <t>OSITINI</t>
  </si>
  <si>
    <t>OS-110</t>
  </si>
  <si>
    <t>OS-094</t>
  </si>
  <si>
    <t>OS-112</t>
  </si>
  <si>
    <t>OS-130</t>
  </si>
  <si>
    <t>OS-080</t>
  </si>
  <si>
    <t>OS-901</t>
  </si>
  <si>
    <t>OS-083</t>
  </si>
  <si>
    <t>OS-3402</t>
  </si>
  <si>
    <t>OS-0002</t>
  </si>
  <si>
    <t>OS-2376</t>
  </si>
  <si>
    <t>OS-2493</t>
  </si>
  <si>
    <t>OS-0721</t>
  </si>
  <si>
    <t>OS-2527</t>
  </si>
  <si>
    <t>OS-0001</t>
  </si>
  <si>
    <t>OS-1798</t>
  </si>
  <si>
    <t>OS-1006</t>
  </si>
  <si>
    <t>OS-1010</t>
  </si>
  <si>
    <t>OS-7079</t>
  </si>
  <si>
    <t>OS-6052</t>
  </si>
  <si>
    <t>OS-FJ1201</t>
  </si>
  <si>
    <t>NO CODE</t>
  </si>
  <si>
    <t>STAINLESS SHOWER (BLACK)</t>
  </si>
  <si>
    <t>STAINLESS SHOWER (SILVER))</t>
  </si>
  <si>
    <t>OS- 8088</t>
  </si>
  <si>
    <t>??????</t>
  </si>
  <si>
    <t>OS-926/927</t>
  </si>
  <si>
    <t>1652/1653</t>
  </si>
  <si>
    <t>OS-2491</t>
  </si>
  <si>
    <t>OS-0207</t>
  </si>
  <si>
    <t>OS-801?????OS-1004</t>
  </si>
  <si>
    <t>PVC SHOWER BLACK</t>
  </si>
  <si>
    <t>PVC SHOWER SILVER</t>
  </si>
  <si>
    <t>KITCHEN APPLIANCES</t>
  </si>
  <si>
    <t>RANGE HOOD</t>
  </si>
  <si>
    <t>WINE COOLER</t>
  </si>
  <si>
    <t>MMAT</t>
  </si>
  <si>
    <t>876-B</t>
  </si>
  <si>
    <t>JD002A</t>
  </si>
  <si>
    <t>2017-1</t>
  </si>
  <si>
    <t>6101-1</t>
  </si>
  <si>
    <t>81100-8</t>
  </si>
  <si>
    <t>885-8</t>
  </si>
  <si>
    <t>JD025</t>
  </si>
  <si>
    <t>7055 SINK MIXER</t>
  </si>
  <si>
    <t>BRIMIX SHOWER CURTAIN</t>
  </si>
  <si>
    <t>SHOWER CURTAIN RAIL</t>
  </si>
  <si>
    <t>STANDING SHOWER (WITHOUT ADJUSTABLE POLE)</t>
  </si>
  <si>
    <t>STAINLESS SHOWER (ROSE GOLD)</t>
  </si>
  <si>
    <t>COLOURED SHOWER (BLACK)</t>
  </si>
  <si>
    <t>863 WATER DESIGN GLASS GLASS BASIN SET</t>
  </si>
  <si>
    <t>393 GOLD GLASS BASIN SET</t>
  </si>
  <si>
    <t>391 ANIMAL SKIN GLASS BASIN SET</t>
  </si>
  <si>
    <t>15151 BLACK AND RED GLASS BASIN SET</t>
  </si>
  <si>
    <t>391-2 GLASS BASIN SET</t>
  </si>
  <si>
    <t>391-2</t>
  </si>
  <si>
    <t>390 GLASS BASIN SET</t>
  </si>
  <si>
    <t>X6802</t>
  </si>
  <si>
    <t>X6802 BLACK AND RED GLASS BASIN SET</t>
  </si>
  <si>
    <t>X6802 BLACK AND WINE GLASS BASIN SET</t>
  </si>
  <si>
    <t>ASH COLOUR GLASS BASIN SET</t>
  </si>
  <si>
    <t>ARGENY CRYSTAL (POLYSTAR) SHOWER CURTAIN</t>
  </si>
  <si>
    <t>88013 (NEW IDEAL) Cobra BASIN tap</t>
  </si>
  <si>
    <t>STEADY LUX basin tap (NEW IDEAL)</t>
  </si>
  <si>
    <t>Ideal basin TAP (NEW IDEAL)</t>
  </si>
  <si>
    <t>1701LS</t>
  </si>
  <si>
    <t>88008C</t>
  </si>
  <si>
    <t>ANTI RUST STANDING SHOWER (HEAVY GUAGE) DELUX</t>
  </si>
  <si>
    <t>ANTI RUST STANDING SHOWER (LIGHT GUAGE) DELUX</t>
  </si>
  <si>
    <t>STANDING SHOWER</t>
  </si>
  <si>
    <t>STANDING SHOWER SET (LIGHT GAUGE)</t>
  </si>
  <si>
    <t>SUN102</t>
  </si>
  <si>
    <t>XY801</t>
  </si>
  <si>
    <t>SKYLAND STANDING SHOWER (HEAVY GAUGE)</t>
  </si>
  <si>
    <t>MMAAT STANDING SHOWER (HEAVY GAUGE) (9961???)</t>
  </si>
  <si>
    <t>M9860</t>
  </si>
  <si>
    <t>COLOURED SHOWER  (GOLD)</t>
  </si>
  <si>
    <t>A5001</t>
  </si>
  <si>
    <t>CHROME GRATIS BASIN MIXER (OGS)</t>
  </si>
  <si>
    <t>PT211</t>
  </si>
  <si>
    <t>2016/1D</t>
  </si>
  <si>
    <t>JD002</t>
  </si>
  <si>
    <t>JD007</t>
  </si>
  <si>
    <t>SR1101</t>
  </si>
  <si>
    <t>SKYRIM SINK MIXER SR1101</t>
  </si>
  <si>
    <t>8026-4</t>
  </si>
  <si>
    <t>926-6</t>
  </si>
  <si>
    <t>8007-4</t>
  </si>
  <si>
    <t xml:space="preserve"> X6854 CLEAR GLASS BASIN SET</t>
  </si>
  <si>
    <t>VALENCIA SWEETHOME (CHAMPAGNE)</t>
  </si>
  <si>
    <t>VALENCIA SWEETHOME (WHITE)</t>
  </si>
  <si>
    <t>VALENCIA SWEETHOME (PINK)</t>
  </si>
  <si>
    <t>BANGKOK SWEETHOME (PINK)</t>
  </si>
  <si>
    <t>CLASSIC SWEETHOME (PEACH)</t>
  </si>
  <si>
    <t>CLASSIC SWEETHOME (BLUE)</t>
  </si>
  <si>
    <t>CLASSIC SWEETHOME (WHITE)</t>
  </si>
  <si>
    <t>GSP-15</t>
  </si>
  <si>
    <t>GSP-15 3 BURNER GAS (all glass)</t>
  </si>
  <si>
    <t>K207GG MICRO WAVE black (30 ltrs)</t>
  </si>
  <si>
    <t>ER 9-16  RANGE HOOD</t>
  </si>
  <si>
    <t>ER 9-16</t>
  </si>
  <si>
    <t>ER 9-14  RANGE HOOD</t>
  </si>
  <si>
    <t>ER 9-14</t>
  </si>
  <si>
    <t>JZ-BX968</t>
  </si>
  <si>
    <t>JZ-MB3</t>
  </si>
  <si>
    <t>JZ-BS968</t>
  </si>
  <si>
    <t>GS5S15</t>
  </si>
  <si>
    <t>GSN903</t>
  </si>
  <si>
    <t>KZ-07GG</t>
  </si>
  <si>
    <t>JZ-BS5A 5BURNER COOKTOP METAL</t>
  </si>
  <si>
    <t>JZ-BS5A</t>
  </si>
  <si>
    <t>CXW-902B RANGE HOOD 60MM</t>
  </si>
  <si>
    <t>CXW-902B RANGE HOOD 90MM</t>
  </si>
  <si>
    <t>CXW-902B</t>
  </si>
  <si>
    <t>CXW-668A</t>
  </si>
  <si>
    <t>JZ-MB3 GAS COOKTOP 2 BURNERS GLASS</t>
  </si>
  <si>
    <t>JZ-MB2</t>
  </si>
  <si>
    <t>JZ-MB3 ELECTRIC COOKTOP  2 BURNERS GLASS</t>
  </si>
  <si>
    <t>CXW-668A RANGE HOOD</t>
  </si>
  <si>
    <t>CXW-902A RANGE HOOD</t>
  </si>
  <si>
    <t xml:space="preserve">JZ-BX968 2 GAS 2 ELECTRIC COOKTOP </t>
  </si>
  <si>
    <t>JZ-MB3 3 BURNERS GAS METAL TOP</t>
  </si>
  <si>
    <t xml:space="preserve">JZ-BS968 (4 BURNERS GAS) </t>
  </si>
  <si>
    <t>GS5S15 (5 BURNERS GAS STAINLESS STEEL COOKTOP)</t>
  </si>
  <si>
    <t>GSN903 (5 BURNERS ALL GAS (GLASS TOP)</t>
  </si>
  <si>
    <t>JZ-MB2 (2 GAS COOKTOP METAL BLACK)</t>
  </si>
  <si>
    <t>BLUE SINGLE JACUZZI</t>
  </si>
  <si>
    <t>ACRYLIC SINK DOUBLE BOW</t>
  </si>
  <si>
    <t>ACRYLIC SINGLE BOW SINGLE TRAY</t>
  </si>
  <si>
    <t>ACRYLIC DOUBLE BOWL SINGLE TRAY</t>
  </si>
  <si>
    <t>THM10048C</t>
  </si>
  <si>
    <t>THM10048</t>
  </si>
  <si>
    <t>SUPPLIER</t>
  </si>
  <si>
    <t>MADAM OTIS</t>
  </si>
  <si>
    <t>SWEETHOME</t>
  </si>
  <si>
    <t>NEW IDEAL</t>
  </si>
  <si>
    <t>DELUX</t>
  </si>
  <si>
    <t>???</t>
  </si>
  <si>
    <t>SUN</t>
  </si>
  <si>
    <t>SKYLAND</t>
  </si>
  <si>
    <t>OGS</t>
  </si>
  <si>
    <t>TONEBO</t>
  </si>
  <si>
    <t>SKYRIM</t>
  </si>
  <si>
    <t>BRIMIX</t>
  </si>
  <si>
    <t>??</t>
  </si>
  <si>
    <t>AGENCY CRYSTAL</t>
  </si>
  <si>
    <t>TOCHI</t>
  </si>
  <si>
    <t>HIGHEST(BISHOP)</t>
  </si>
  <si>
    <t>GAMA</t>
  </si>
  <si>
    <t>8143 HAND MADE SINK (DOUBLE BOW)</t>
  </si>
  <si>
    <t xml:space="preserve">THM10048C HAND MADE SINK (WITH BIG AND SMALL BOW) </t>
  </si>
  <si>
    <t xml:space="preserve">8248 HAND MADE (DOUBLE WITH, HANGER AND KNIFE HOLDER) </t>
  </si>
  <si>
    <t>THM10048 HAND MADE SINK (EQUAL DOUBLE BOW WITH TRAY, WASTE DISPOSER AND KNIFE HOLDER)</t>
  </si>
  <si>
    <t>15LTS</t>
  </si>
  <si>
    <t>30LTS</t>
  </si>
  <si>
    <t>10 LTS WATER HEATER</t>
  </si>
  <si>
    <t>10LTS</t>
  </si>
  <si>
    <t>IFY</t>
  </si>
  <si>
    <t>ARISCOR</t>
  </si>
  <si>
    <t>10 LTS WATER HEATER (ARISCOR)</t>
  </si>
  <si>
    <t>OS-1076</t>
  </si>
  <si>
    <t>XBOS</t>
  </si>
  <si>
    <t>1200MM</t>
  </si>
  <si>
    <t>801 TURKEY DOOR WALNUT (XBOS)</t>
  </si>
  <si>
    <t>802 TURKEY DOOR WALNUT (XBOS)</t>
  </si>
  <si>
    <t>817 TURKEY DOOR WALNUT XBOS)</t>
  </si>
  <si>
    <t>819 TURKEY DOOR WALNUT (XBOS)</t>
  </si>
  <si>
    <t>820 TURKEY DOOR WALNUT (XBOS)</t>
  </si>
  <si>
    <t>829 TURKEY DOOR WATNUT (XBOS)</t>
  </si>
  <si>
    <t>WINE COOLER (GAMA)</t>
  </si>
  <si>
    <t>XBOS ALUMINUM DOOR</t>
  </si>
  <si>
    <t>XBOS METAL DOOR 1200MM</t>
  </si>
  <si>
    <t>XBOS AMERICAN PANEL DOOR</t>
  </si>
  <si>
    <t>VIRONY</t>
  </si>
  <si>
    <t>VIRONY METAL  DOOR 900MM</t>
  </si>
  <si>
    <t>FANOS</t>
  </si>
  <si>
    <t>X6854</t>
  </si>
  <si>
    <t>9115 SINK TAP BRIMIX</t>
  </si>
  <si>
    <t>883 TURKEY DOOR POMPOM (XBOS)</t>
  </si>
  <si>
    <t>872 TURKEY DOOR POMPOM (XBOS)</t>
  </si>
  <si>
    <t>877 TURKEY DOOR POMPOM (XBOS)</t>
  </si>
  <si>
    <t>814 TURKEY DOOR POMPOM (XBOS)</t>
  </si>
  <si>
    <t>801 TURKEY DOOR WALNUT 1200MM (XBOS)</t>
  </si>
  <si>
    <t xml:space="preserve">XBOS METAL DOOR 900MM </t>
  </si>
  <si>
    <t>BLUE EXACUTIVE  WC  SET 1076 OSITINI</t>
  </si>
  <si>
    <t>90x90 SHOWER ROOM (LOW BASE) OSITINI</t>
  </si>
  <si>
    <t>120X80 SHOWER ROOM (HIGH BASE) OSITINI</t>
  </si>
  <si>
    <t>120X80 SHOWER ROOM (LOW BASE) OSITINI</t>
  </si>
  <si>
    <t>120x90 8MM cubicle glass OSITINI</t>
  </si>
  <si>
    <t>100X100 CUBICLE (HIGH BASE) OSITINI</t>
  </si>
  <si>
    <t>80X80 B CUBICLE OSITINI</t>
  </si>
  <si>
    <t>80X80 D CUBICLE OSITINI</t>
  </si>
  <si>
    <t>90X90 D CUBICLE OSITINI</t>
  </si>
  <si>
    <t>90x90 B CUBICLE OSITINI</t>
  </si>
  <si>
    <t>120X90 CUBICLE OSITINI</t>
  </si>
  <si>
    <t>170X90  JACUZZI OSITINI</t>
  </si>
  <si>
    <t>PANEL BATH (170x75) OSITINI</t>
  </si>
  <si>
    <t>NORMAL BATH OSITINI</t>
  </si>
  <si>
    <t>BATH WITH HANDLE AND HEADRESSER OSITINI</t>
  </si>
  <si>
    <t>STANDING SHOWER (WITH ADJUSTABLE POLE) OSITINI</t>
  </si>
  <si>
    <t>?</t>
  </si>
  <si>
    <t>MADAM OTIS/OWERRI</t>
  </si>
  <si>
    <t>PROMO %</t>
  </si>
  <si>
    <t>KEY-10</t>
  </si>
  <si>
    <t>GAMA SINK MIXER (KIWI) ANTI RUST</t>
  </si>
  <si>
    <r>
      <t xml:space="preserve">SHOP OPENING BONANZA </t>
    </r>
    <r>
      <rPr>
        <b/>
        <sz val="11"/>
        <color theme="1"/>
        <rFont val="Calibri"/>
        <family val="2"/>
        <scheme val="minor"/>
      </rPr>
      <t>09/11/17</t>
    </r>
  </si>
  <si>
    <t>MODEL NO.</t>
  </si>
  <si>
    <t>COST</t>
  </si>
  <si>
    <t>EXPECTED SELLING PRICE</t>
  </si>
  <si>
    <t>TOTAL QUANTITY</t>
  </si>
  <si>
    <t xml:space="preserve">QUANTITY IN SHOWROOM </t>
  </si>
  <si>
    <t>JUST IN TIME (1=YES; 0=NO)</t>
  </si>
  <si>
    <t>PRODUCT COLOUR</t>
  </si>
  <si>
    <t>BATHROOM ACCESSORIES</t>
  </si>
  <si>
    <t>MIRRORS</t>
  </si>
  <si>
    <t>Plain morror OSITINI (OS-1001)</t>
  </si>
  <si>
    <t>Plain morror OSITINI (OS-1010)</t>
  </si>
  <si>
    <t>Davinci morror OSITINI (OS-7079)</t>
  </si>
  <si>
    <t>MIRROR OSITINI (OS-6052)</t>
  </si>
  <si>
    <t>KEY-10 PINK MIRROR BRIMIX (KEY-10)</t>
  </si>
  <si>
    <t>PVC CABINET</t>
  </si>
  <si>
    <t>OS-110 PVC CABINET OSITINI</t>
  </si>
  <si>
    <t>OS-130 PVC CABINET OSITINI</t>
  </si>
  <si>
    <t>OS-112 PVC CABINET OSITINI</t>
  </si>
  <si>
    <t>STAINLESS STEEL CABINET</t>
  </si>
  <si>
    <t>OS-083 PVC CABINET (OSITINI)</t>
  </si>
  <si>
    <t>OS-080 PVC CABINET (OSITINI)</t>
  </si>
  <si>
    <t>GOLD STAINLESS STEEL CABINET (OTIS)</t>
  </si>
  <si>
    <t>3402 HALF PEDESTAL &amp; BASIN PVC CABINET</t>
  </si>
  <si>
    <t>WC</t>
  </si>
  <si>
    <t>2376 WC OSITINI WHITE</t>
  </si>
  <si>
    <t>2493 WC OSITINI WHITE</t>
  </si>
  <si>
    <t>0721 WC OSITINI WHITE</t>
  </si>
  <si>
    <t>2527 WC  OSITINI WHITE</t>
  </si>
  <si>
    <t>0001 BIG BASIN WC OSITINI WHITE</t>
  </si>
  <si>
    <t>1798 BIG BASIN WC OSITINI WHITE</t>
  </si>
  <si>
    <t>MINI SET TOP FLUSH</t>
  </si>
  <si>
    <t>926/927 MINI SET WC OSITINI WHITE</t>
  </si>
  <si>
    <t>1652/1653 MINISET WC OSITINI WHITE</t>
  </si>
  <si>
    <t>2491 Basin WC OSITINI WHITE</t>
  </si>
  <si>
    <t>0207 WC OSITINI WHITE</t>
  </si>
  <si>
    <t>1645 Basin WC OSITINI WHITE</t>
  </si>
  <si>
    <t>SHOWER ROOM</t>
  </si>
  <si>
    <t>SHOWER CUBICLE</t>
  </si>
  <si>
    <t>JACUZZI</t>
  </si>
  <si>
    <t>SINGLE</t>
  </si>
  <si>
    <t>180X120 JACUZZI OSITINI DOUBLE</t>
  </si>
  <si>
    <t>150X150 JACUZZI OSITINI DOUBLE</t>
  </si>
  <si>
    <t>DOUBLE</t>
  </si>
  <si>
    <t>SHOWER</t>
  </si>
  <si>
    <t>BATH</t>
  </si>
  <si>
    <t>PANEL BATH</t>
  </si>
  <si>
    <t>BATH WITH HANDLE AND HEAD REST</t>
  </si>
  <si>
    <t>POWER SHOWER</t>
  </si>
  <si>
    <t>SHOWER PRESS</t>
  </si>
  <si>
    <t>SHOWER CURTAIN</t>
  </si>
  <si>
    <t>SHOWER RAIL</t>
  </si>
  <si>
    <t>SINK</t>
  </si>
  <si>
    <t>ACRYLIC SINK</t>
  </si>
  <si>
    <t>STAINLESS STEEL SINK</t>
  </si>
  <si>
    <t>ALUMINUM ACCESSORIES</t>
  </si>
  <si>
    <t xml:space="preserve">MIXERS </t>
  </si>
  <si>
    <t>SINK MIXERS</t>
  </si>
  <si>
    <t>BASIN MIXERS</t>
  </si>
  <si>
    <t>STAINLESS ACCESSORIES</t>
  </si>
  <si>
    <t>CABINETS</t>
  </si>
  <si>
    <t>GLASS BASIN</t>
  </si>
  <si>
    <t>COOK TOP</t>
  </si>
  <si>
    <t>MICRO WAVE</t>
  </si>
  <si>
    <t>DOORS</t>
  </si>
  <si>
    <t>METAL DOOR</t>
  </si>
  <si>
    <t>AMERICAN PANEL DOOR</t>
  </si>
  <si>
    <t>ALUMINUM DOOR</t>
  </si>
  <si>
    <t>METAL DOORS</t>
  </si>
  <si>
    <t>TURKEY DOORS</t>
  </si>
  <si>
    <t>WATER HEATER</t>
  </si>
  <si>
    <t>15 LTS WATER HEATER</t>
  </si>
  <si>
    <t>30 LTS WATER HEATER</t>
  </si>
  <si>
    <t>15 LTS WATER HEATER (ARISCOR)</t>
  </si>
  <si>
    <t>30 LTS WATER HEATER (ARISCOR)</t>
  </si>
  <si>
    <t>PLAIN MIRROR</t>
  </si>
  <si>
    <t>DESIGN MIRROR</t>
  </si>
  <si>
    <t>TYPE OF SALE (1=PERCENTAGE; 2 MANUAL)</t>
  </si>
  <si>
    <t xml:space="preserve">QUANTITY IN WAREHOUSE 2 BRANCH </t>
  </si>
  <si>
    <t>OS-094 PVC CABINET (GOLD) OSITINI</t>
  </si>
  <si>
    <t>0S-091 PVC CABINET (SILVER) (OSITINI)</t>
  </si>
  <si>
    <t>0002 WC OSITINI WHITE</t>
  </si>
  <si>
    <t>SILVER STAINLESS STEEL CABINET (OTIS)</t>
  </si>
  <si>
    <t xml:space="preserve">BANGKOK SWEETHOME (WHITE) </t>
  </si>
  <si>
    <t>OS-1645</t>
  </si>
  <si>
    <t>8110-7</t>
  </si>
  <si>
    <t>MIRROR MMAAT (1153)</t>
  </si>
  <si>
    <t>MIRROR MMAAT (913)</t>
  </si>
  <si>
    <t>ROUND MIRROR MMAAT (905)</t>
  </si>
  <si>
    <t>MIRROR MMAAT (817)</t>
  </si>
  <si>
    <t>MIRROR MMAAT (581)</t>
  </si>
  <si>
    <t>252 PVC CABINET SET MMAAT</t>
  </si>
  <si>
    <t>876-B DOUBLE STAINLESS STEEL  CABINET MMAAT</t>
  </si>
  <si>
    <t>COLOURED SHOWERS (WHITE) MMAAT</t>
  </si>
  <si>
    <t>COLOURED SHOWERS (GREEN) MMAAT</t>
  </si>
  <si>
    <t>MMAAT STANDING SHOWER  (HEAVY GAUGE) (8803?????)</t>
  </si>
  <si>
    <t>MMAAT SHOWER PRESS 110011 (MMAT)</t>
  </si>
  <si>
    <t>81100-8 ACCESSORIES MMAAT</t>
  </si>
  <si>
    <t>81100-7 ACCESSORIES MMAAT</t>
  </si>
  <si>
    <t>885-8 ACCESSORIES MMAAT</t>
  </si>
  <si>
    <t>JD002A HEAVY GAUGE SINK MIXER MMAAT</t>
  </si>
  <si>
    <t>6101 BASIN MIXER MMAAT</t>
  </si>
  <si>
    <t>2017-1 BASIN MIXER MMAAT</t>
  </si>
  <si>
    <t>5200 BASIN MIXER MMAAT</t>
  </si>
  <si>
    <t>6101-1 SINK MIXER MMAAT</t>
  </si>
  <si>
    <t>5222 BASIN MIXER MMAAT</t>
  </si>
  <si>
    <t>JD025 SINK MIXER MMAAT</t>
  </si>
  <si>
    <t>MMAAT BASIN MIXER 2505</t>
  </si>
  <si>
    <t>MMAAT SILVER TAP</t>
  </si>
  <si>
    <t>PRODUCT NAME</t>
  </si>
  <si>
    <t>PRODUCT CATEGORY</t>
  </si>
  <si>
    <t>PRODUCT SUB CATEGORY</t>
  </si>
  <si>
    <t>Max Price</t>
  </si>
  <si>
    <t>Min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</si>
</sst>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NGN]\ #,##0.0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2" fillId="0" borderId="2" xfId="0" applyFont="1" applyBorder="1"/>
    <xf numFmtId="4" fontId="0" fillId="0" borderId="3" xfId="0" applyNumberFormat="1" applyBorder="1"/>
    <xf numFmtId="0" fontId="0" fillId="0" borderId="3" xfId="0" applyBorder="1"/>
    <xf numFmtId="4" fontId="2" fillId="0" borderId="4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2" fillId="0" borderId="3" xfId="0" applyFont="1" applyBorder="1"/>
    <xf numFmtId="0" fontId="1" fillId="0" borderId="1" xfId="0" applyFont="1" applyBorder="1"/>
    <xf numFmtId="0" fontId="3" fillId="0" borderId="1" xfId="0" applyFont="1" applyBorder="1"/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64" fontId="4" fillId="0" borderId="0" xfId="0" applyNumberFormat="1" applyFont="1"/>
    <xf numFmtId="0" fontId="6" fillId="0" borderId="0" xfId="0" applyFont="1"/>
    <xf numFmtId="0" fontId="3" fillId="0" borderId="1" xfId="0" applyFont="1" applyFill="1" applyBorder="1"/>
    <xf numFmtId="0" fontId="6" fillId="0" borderId="1" xfId="0" applyFont="1" applyFill="1" applyBorder="1"/>
    <xf numFmtId="164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1" xfId="0" applyFont="1" applyFill="1" applyBorder="1"/>
    <xf numFmtId="9" fontId="3" fillId="0" borderId="1" xfId="0" applyNumberFormat="1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9" fontId="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4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9" fontId="3" fillId="2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0" fillId="0" borderId="0" xfId="0" applyNumberFormat="1"/>
    <xf numFmtId="0" fontId="7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164" fontId="0" fillId="2" borderId="0" xfId="0" applyNumberFormat="1" applyFill="1"/>
    <xf numFmtId="164" fontId="0" fillId="3" borderId="0" xfId="0" applyNumberFormat="1" applyFill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34" zoomScale="145" zoomScaleNormal="145" workbookViewId="0">
      <selection activeCell="B23" sqref="B23"/>
    </sheetView>
  </sheetViews>
  <sheetFormatPr defaultRowHeight="15" x14ac:dyDescent="0.25"/>
  <cols>
    <col min="1" max="1" width="5.42578125" customWidth="1"/>
    <col min="2" max="2" width="28.85546875" customWidth="1"/>
    <col min="3" max="3" width="18" customWidth="1"/>
    <col min="4" max="4" width="13.28515625" style="3" customWidth="1"/>
    <col min="5" max="5" width="15.42578125" customWidth="1"/>
    <col min="6" max="6" width="18" style="3" customWidth="1"/>
    <col min="7" max="7" width="20.7109375" customWidth="1"/>
    <col min="10" max="10" width="22.140625" customWidth="1"/>
    <col min="13" max="13" width="15.28515625" customWidth="1"/>
    <col min="17" max="17" width="10" bestFit="1" customWidth="1"/>
    <col min="19" max="19" width="19.5703125" customWidth="1"/>
  </cols>
  <sheetData>
    <row r="1" spans="1:19" x14ac:dyDescent="0.25">
      <c r="A1" s="11" t="s">
        <v>54</v>
      </c>
      <c r="B1" s="1" t="s">
        <v>0</v>
      </c>
      <c r="C1" s="1" t="s">
        <v>53</v>
      </c>
      <c r="D1" s="2" t="s">
        <v>1</v>
      </c>
      <c r="E1" s="1" t="s">
        <v>2</v>
      </c>
      <c r="F1" s="2" t="s">
        <v>3</v>
      </c>
      <c r="G1" s="1" t="s">
        <v>4</v>
      </c>
    </row>
    <row r="2" spans="1:19" x14ac:dyDescent="0.25">
      <c r="A2" s="8">
        <v>1</v>
      </c>
      <c r="B2" s="8" t="s">
        <v>8</v>
      </c>
      <c r="C2" s="8"/>
      <c r="D2" s="9">
        <v>35500</v>
      </c>
      <c r="E2" s="8">
        <v>6</v>
      </c>
      <c r="F2" s="9">
        <f>D2*E2</f>
        <v>213000</v>
      </c>
      <c r="G2" s="8"/>
      <c r="J2" t="s">
        <v>8</v>
      </c>
    </row>
    <row r="3" spans="1:19" x14ac:dyDescent="0.25">
      <c r="A3" s="8">
        <v>2</v>
      </c>
      <c r="B3" s="8" t="s">
        <v>5</v>
      </c>
      <c r="C3" s="8"/>
      <c r="D3" s="9">
        <v>400000</v>
      </c>
      <c r="E3" s="8">
        <v>1</v>
      </c>
      <c r="F3" s="9">
        <f t="shared" ref="F3:F49" si="0">D3*E3</f>
        <v>400000</v>
      </c>
      <c r="G3" s="8"/>
      <c r="J3" t="s">
        <v>9</v>
      </c>
    </row>
    <row r="4" spans="1:19" x14ac:dyDescent="0.25">
      <c r="A4" s="8">
        <v>3</v>
      </c>
      <c r="B4" s="8" t="s">
        <v>6</v>
      </c>
      <c r="C4" s="8"/>
      <c r="D4" s="9">
        <v>250100</v>
      </c>
      <c r="E4" s="8">
        <v>1</v>
      </c>
      <c r="F4" s="9">
        <f t="shared" si="0"/>
        <v>250100</v>
      </c>
      <c r="G4" s="8"/>
      <c r="J4" t="s">
        <v>11</v>
      </c>
    </row>
    <row r="5" spans="1:19" x14ac:dyDescent="0.25">
      <c r="A5" s="8">
        <v>4</v>
      </c>
      <c r="B5" s="8" t="s">
        <v>7</v>
      </c>
      <c r="C5" s="8"/>
      <c r="D5" s="9">
        <v>310000</v>
      </c>
      <c r="E5" s="8">
        <v>1</v>
      </c>
      <c r="F5" s="9">
        <f t="shared" si="0"/>
        <v>310000</v>
      </c>
      <c r="G5" s="8"/>
      <c r="J5" t="s">
        <v>17</v>
      </c>
    </row>
    <row r="6" spans="1:19" x14ac:dyDescent="0.25">
      <c r="A6" s="8">
        <v>5</v>
      </c>
      <c r="B6" s="8" t="s">
        <v>9</v>
      </c>
      <c r="C6" s="8"/>
      <c r="D6" s="9">
        <v>24500</v>
      </c>
      <c r="E6" s="8">
        <v>5</v>
      </c>
      <c r="F6" s="9">
        <f t="shared" si="0"/>
        <v>122500</v>
      </c>
      <c r="G6" s="8"/>
      <c r="J6" t="s">
        <v>18</v>
      </c>
    </row>
    <row r="7" spans="1:19" x14ac:dyDescent="0.25">
      <c r="A7" s="8">
        <v>6</v>
      </c>
      <c r="B7" s="8" t="s">
        <v>10</v>
      </c>
      <c r="C7" s="8"/>
      <c r="D7" s="9">
        <v>18000</v>
      </c>
      <c r="E7" s="8">
        <v>5</v>
      </c>
      <c r="F7" s="9">
        <f t="shared" si="0"/>
        <v>90000</v>
      </c>
      <c r="G7" s="8"/>
      <c r="J7" t="s">
        <v>55</v>
      </c>
    </row>
    <row r="8" spans="1:19" x14ac:dyDescent="0.25">
      <c r="A8" s="8">
        <v>7</v>
      </c>
      <c r="B8" s="8" t="s">
        <v>11</v>
      </c>
      <c r="C8" s="8"/>
      <c r="D8" s="9">
        <v>31500</v>
      </c>
      <c r="E8" s="8">
        <v>5</v>
      </c>
      <c r="F8" s="9">
        <f t="shared" si="0"/>
        <v>157500</v>
      </c>
      <c r="G8" s="8"/>
      <c r="J8" t="s">
        <v>25</v>
      </c>
    </row>
    <row r="9" spans="1:19" x14ac:dyDescent="0.25">
      <c r="A9" s="8">
        <v>8</v>
      </c>
      <c r="B9" s="8" t="s">
        <v>12</v>
      </c>
      <c r="C9" s="8"/>
      <c r="D9" s="9">
        <v>82000</v>
      </c>
      <c r="E9" s="8">
        <v>4</v>
      </c>
      <c r="F9" s="9">
        <f t="shared" si="0"/>
        <v>328000</v>
      </c>
      <c r="G9" s="8"/>
      <c r="J9" t="s">
        <v>26</v>
      </c>
    </row>
    <row r="10" spans="1:19" x14ac:dyDescent="0.25">
      <c r="A10" s="8">
        <v>9</v>
      </c>
      <c r="B10" s="8" t="s">
        <v>13</v>
      </c>
      <c r="C10" s="8"/>
      <c r="D10" s="9">
        <v>60000</v>
      </c>
      <c r="E10" s="8">
        <v>6</v>
      </c>
      <c r="F10" s="9">
        <f t="shared" si="0"/>
        <v>360000</v>
      </c>
      <c r="G10" s="8"/>
      <c r="J10" t="s">
        <v>27</v>
      </c>
    </row>
    <row r="11" spans="1:19" x14ac:dyDescent="0.25">
      <c r="A11" s="8">
        <v>10</v>
      </c>
      <c r="B11" s="8" t="s">
        <v>14</v>
      </c>
      <c r="C11" s="8"/>
      <c r="D11" s="9">
        <v>40000</v>
      </c>
      <c r="E11" s="8">
        <v>10</v>
      </c>
      <c r="F11" s="9">
        <f t="shared" si="0"/>
        <v>400000</v>
      </c>
      <c r="G11" s="8"/>
      <c r="J11" t="s">
        <v>29</v>
      </c>
    </row>
    <row r="12" spans="1:19" x14ac:dyDescent="0.25">
      <c r="A12" s="8">
        <v>11</v>
      </c>
      <c r="B12" s="8" t="s">
        <v>15</v>
      </c>
      <c r="C12" s="8"/>
      <c r="D12" s="9">
        <v>55000</v>
      </c>
      <c r="E12" s="8">
        <v>3</v>
      </c>
      <c r="F12" s="9">
        <f t="shared" si="0"/>
        <v>165000</v>
      </c>
      <c r="G12" s="8"/>
      <c r="J12" t="s">
        <v>30</v>
      </c>
    </row>
    <row r="13" spans="1:19" x14ac:dyDescent="0.25">
      <c r="A13" s="8">
        <v>12</v>
      </c>
      <c r="B13" s="8" t="s">
        <v>16</v>
      </c>
      <c r="C13" s="8"/>
      <c r="D13" s="9">
        <v>80000</v>
      </c>
      <c r="E13" s="8">
        <v>2</v>
      </c>
      <c r="F13" s="9">
        <f t="shared" si="0"/>
        <v>160000</v>
      </c>
      <c r="G13" s="8"/>
      <c r="J13" t="s">
        <v>35</v>
      </c>
      <c r="S13">
        <f>10000/1.3*470/10000</f>
        <v>361.53846153846155</v>
      </c>
    </row>
    <row r="14" spans="1:19" x14ac:dyDescent="0.25">
      <c r="A14" s="8">
        <v>13</v>
      </c>
      <c r="B14" s="8" t="s">
        <v>17</v>
      </c>
      <c r="C14" s="8"/>
      <c r="D14" s="9">
        <v>32000</v>
      </c>
      <c r="E14" s="8">
        <v>5</v>
      </c>
      <c r="F14" s="9">
        <f t="shared" si="0"/>
        <v>160000</v>
      </c>
      <c r="G14" s="8"/>
      <c r="J14" t="s">
        <v>34</v>
      </c>
    </row>
    <row r="15" spans="1:19" x14ac:dyDescent="0.25">
      <c r="A15" s="8">
        <v>14</v>
      </c>
      <c r="B15" s="8" t="s">
        <v>18</v>
      </c>
      <c r="C15" s="8"/>
      <c r="D15" s="9">
        <v>45000</v>
      </c>
      <c r="E15" s="8">
        <v>3</v>
      </c>
      <c r="F15" s="9">
        <f t="shared" si="0"/>
        <v>135000</v>
      </c>
      <c r="G15" s="8"/>
      <c r="J15" t="s">
        <v>40</v>
      </c>
    </row>
    <row r="16" spans="1:19" x14ac:dyDescent="0.25">
      <c r="A16" s="8">
        <v>15</v>
      </c>
      <c r="B16" s="8" t="s">
        <v>19</v>
      </c>
      <c r="C16" s="8"/>
      <c r="D16" s="9">
        <v>45000</v>
      </c>
      <c r="E16" s="8">
        <v>5</v>
      </c>
      <c r="F16" s="9">
        <f t="shared" si="0"/>
        <v>225000</v>
      </c>
      <c r="G16" s="8"/>
      <c r="J16" t="s">
        <v>41</v>
      </c>
    </row>
    <row r="17" spans="1:25" x14ac:dyDescent="0.25">
      <c r="A17" s="8">
        <v>16</v>
      </c>
      <c r="B17" s="8" t="s">
        <v>20</v>
      </c>
      <c r="C17" s="8"/>
      <c r="D17" s="9">
        <v>40000</v>
      </c>
      <c r="E17" s="8">
        <v>5</v>
      </c>
      <c r="F17" s="9">
        <f t="shared" si="0"/>
        <v>200000</v>
      </c>
      <c r="G17" s="8"/>
      <c r="J17" t="s">
        <v>42</v>
      </c>
      <c r="M17">
        <f>8500*470+3000000</f>
        <v>6995000</v>
      </c>
    </row>
    <row r="18" spans="1:25" x14ac:dyDescent="0.25">
      <c r="A18" s="8">
        <v>17</v>
      </c>
      <c r="B18" s="8" t="s">
        <v>21</v>
      </c>
      <c r="C18" s="8"/>
      <c r="D18" s="9">
        <v>60000</v>
      </c>
      <c r="E18" s="8">
        <v>2</v>
      </c>
      <c r="F18" s="9">
        <f t="shared" si="0"/>
        <v>120000</v>
      </c>
      <c r="G18" s="8"/>
      <c r="J18" t="s">
        <v>43</v>
      </c>
    </row>
    <row r="19" spans="1:25" x14ac:dyDescent="0.25">
      <c r="A19" s="8">
        <v>18</v>
      </c>
      <c r="B19" s="8" t="s">
        <v>22</v>
      </c>
      <c r="C19" s="8"/>
      <c r="D19" s="9">
        <v>85000</v>
      </c>
      <c r="E19" s="8">
        <v>1</v>
      </c>
      <c r="F19" s="9">
        <f t="shared" si="0"/>
        <v>85000</v>
      </c>
      <c r="G19" s="8"/>
      <c r="J19" t="s">
        <v>44</v>
      </c>
    </row>
    <row r="20" spans="1:25" x14ac:dyDescent="0.25">
      <c r="A20" s="8">
        <v>19</v>
      </c>
      <c r="B20" s="8" t="s">
        <v>23</v>
      </c>
      <c r="C20" s="8"/>
      <c r="D20" s="9">
        <v>5500</v>
      </c>
      <c r="E20" s="8">
        <v>20</v>
      </c>
      <c r="F20" s="9">
        <f t="shared" si="0"/>
        <v>110000</v>
      </c>
      <c r="G20" s="8"/>
      <c r="J20" t="s">
        <v>45</v>
      </c>
    </row>
    <row r="21" spans="1:25" x14ac:dyDescent="0.25">
      <c r="A21" s="8">
        <v>20</v>
      </c>
      <c r="B21" s="8" t="s">
        <v>24</v>
      </c>
      <c r="C21" s="8"/>
      <c r="D21" s="9">
        <v>4000</v>
      </c>
      <c r="E21" s="8">
        <v>20</v>
      </c>
      <c r="F21" s="9">
        <f t="shared" si="0"/>
        <v>80000</v>
      </c>
      <c r="G21" s="8"/>
      <c r="J21" t="s">
        <v>46</v>
      </c>
    </row>
    <row r="22" spans="1:25" x14ac:dyDescent="0.25">
      <c r="A22" s="8">
        <v>21</v>
      </c>
      <c r="B22" s="8" t="s">
        <v>25</v>
      </c>
      <c r="C22" s="8"/>
      <c r="D22" s="9">
        <v>750</v>
      </c>
      <c r="E22" s="8">
        <v>20</v>
      </c>
      <c r="F22" s="9">
        <f t="shared" si="0"/>
        <v>15000</v>
      </c>
      <c r="G22" s="8"/>
      <c r="J22" t="s">
        <v>47</v>
      </c>
    </row>
    <row r="23" spans="1:25" x14ac:dyDescent="0.25">
      <c r="A23" s="8">
        <v>22</v>
      </c>
      <c r="B23" s="8" t="s">
        <v>26</v>
      </c>
      <c r="C23" s="8"/>
      <c r="D23" s="9">
        <v>3900</v>
      </c>
      <c r="E23" s="8">
        <v>10</v>
      </c>
      <c r="F23" s="9">
        <f t="shared" si="0"/>
        <v>39000</v>
      </c>
      <c r="G23" s="8"/>
      <c r="J23" t="s">
        <v>48</v>
      </c>
      <c r="P23">
        <v>9000</v>
      </c>
    </row>
    <row r="24" spans="1:25" x14ac:dyDescent="0.25">
      <c r="A24" s="8">
        <v>23</v>
      </c>
      <c r="B24" s="8" t="s">
        <v>27</v>
      </c>
      <c r="C24" s="8"/>
      <c r="D24" s="9">
        <v>1200</v>
      </c>
      <c r="E24" s="8">
        <v>20</v>
      </c>
      <c r="F24" s="9">
        <f t="shared" si="0"/>
        <v>24000</v>
      </c>
      <c r="G24" s="8"/>
      <c r="J24" t="s">
        <v>51</v>
      </c>
    </row>
    <row r="25" spans="1:25" x14ac:dyDescent="0.25">
      <c r="A25" s="8">
        <v>24</v>
      </c>
      <c r="B25" s="8" t="s">
        <v>28</v>
      </c>
      <c r="C25" s="8"/>
      <c r="D25" s="9">
        <v>1700</v>
      </c>
      <c r="E25" s="8">
        <v>15</v>
      </c>
      <c r="F25" s="9">
        <f t="shared" si="0"/>
        <v>25500</v>
      </c>
      <c r="G25" s="8"/>
      <c r="S25">
        <f>4200*1.44</f>
        <v>6048</v>
      </c>
    </row>
    <row r="26" spans="1:25" x14ac:dyDescent="0.25">
      <c r="A26" s="8">
        <v>25</v>
      </c>
      <c r="B26" s="8" t="s">
        <v>29</v>
      </c>
      <c r="C26" s="8"/>
      <c r="D26" s="9">
        <v>1800</v>
      </c>
      <c r="E26" s="8">
        <v>10</v>
      </c>
      <c r="F26" s="9">
        <f t="shared" si="0"/>
        <v>18000</v>
      </c>
      <c r="G26" s="8"/>
      <c r="Y26">
        <f>3950*2.5</f>
        <v>9875</v>
      </c>
    </row>
    <row r="27" spans="1:25" x14ac:dyDescent="0.25">
      <c r="A27" s="8">
        <v>26</v>
      </c>
      <c r="B27" s="8" t="s">
        <v>30</v>
      </c>
      <c r="C27" s="8"/>
      <c r="D27" s="9">
        <v>2800</v>
      </c>
      <c r="E27" s="8">
        <v>10</v>
      </c>
      <c r="F27" s="9">
        <f t="shared" si="0"/>
        <v>28000</v>
      </c>
      <c r="G27" s="8"/>
    </row>
    <row r="28" spans="1:25" x14ac:dyDescent="0.25">
      <c r="A28" s="8">
        <v>27</v>
      </c>
      <c r="B28" s="8" t="s">
        <v>31</v>
      </c>
      <c r="C28" s="8"/>
      <c r="D28" s="9">
        <v>700</v>
      </c>
      <c r="E28" s="8">
        <v>20</v>
      </c>
      <c r="F28" s="9">
        <f t="shared" si="0"/>
        <v>14000</v>
      </c>
      <c r="G28" s="8"/>
    </row>
    <row r="29" spans="1:25" x14ac:dyDescent="0.25">
      <c r="A29" s="8">
        <v>28</v>
      </c>
      <c r="B29" s="8" t="s">
        <v>32</v>
      </c>
      <c r="C29" s="8"/>
      <c r="D29" s="9">
        <v>50500</v>
      </c>
      <c r="E29" s="8">
        <v>1</v>
      </c>
      <c r="F29" s="9">
        <f t="shared" si="0"/>
        <v>50500</v>
      </c>
      <c r="G29" s="8"/>
      <c r="Q29">
        <f>P23*475</f>
        <v>4275000</v>
      </c>
    </row>
    <row r="30" spans="1:25" x14ac:dyDescent="0.25">
      <c r="A30" s="8">
        <v>29</v>
      </c>
      <c r="B30" s="8" t="s">
        <v>33</v>
      </c>
      <c r="C30" s="8"/>
      <c r="D30" s="9">
        <v>65000</v>
      </c>
      <c r="E30" s="8">
        <v>1</v>
      </c>
      <c r="F30" s="9">
        <f t="shared" si="0"/>
        <v>65000</v>
      </c>
      <c r="G30" s="8"/>
    </row>
    <row r="31" spans="1:25" x14ac:dyDescent="0.25">
      <c r="A31" s="8">
        <v>30</v>
      </c>
      <c r="B31" s="8" t="s">
        <v>34</v>
      </c>
      <c r="C31" s="8"/>
      <c r="D31" s="9">
        <v>12500</v>
      </c>
      <c r="E31" s="8">
        <v>5</v>
      </c>
      <c r="F31" s="9">
        <f t="shared" si="0"/>
        <v>62500</v>
      </c>
      <c r="G31" s="8"/>
      <c r="V31">
        <f>Y26-S25</f>
        <v>3827</v>
      </c>
    </row>
    <row r="32" spans="1:25" x14ac:dyDescent="0.25">
      <c r="A32" s="8">
        <v>31</v>
      </c>
      <c r="B32" s="8" t="s">
        <v>35</v>
      </c>
      <c r="C32" s="8"/>
      <c r="D32" s="9">
        <v>12500</v>
      </c>
      <c r="E32" s="8">
        <v>10</v>
      </c>
      <c r="F32" s="9">
        <f t="shared" si="0"/>
        <v>125000</v>
      </c>
      <c r="G32" s="8"/>
    </row>
    <row r="33" spans="1:24" x14ac:dyDescent="0.25">
      <c r="A33" s="8">
        <v>32</v>
      </c>
      <c r="B33" s="8" t="s">
        <v>36</v>
      </c>
      <c r="C33" s="8"/>
      <c r="D33" s="9">
        <v>12500</v>
      </c>
      <c r="E33" s="8">
        <v>10</v>
      </c>
      <c r="F33" s="9">
        <f t="shared" si="0"/>
        <v>125000</v>
      </c>
      <c r="G33" s="8"/>
    </row>
    <row r="34" spans="1:24" x14ac:dyDescent="0.25">
      <c r="A34" s="8">
        <v>33</v>
      </c>
      <c r="B34" s="8" t="s">
        <v>37</v>
      </c>
      <c r="C34" s="8"/>
      <c r="D34" s="9">
        <v>3700</v>
      </c>
      <c r="E34" s="8">
        <v>10</v>
      </c>
      <c r="F34" s="9">
        <f t="shared" si="0"/>
        <v>37000</v>
      </c>
      <c r="G34" s="8"/>
    </row>
    <row r="35" spans="1:24" x14ac:dyDescent="0.25">
      <c r="A35" s="8">
        <v>34</v>
      </c>
      <c r="B35" s="8" t="s">
        <v>38</v>
      </c>
      <c r="C35" s="8"/>
      <c r="D35" s="9">
        <v>1300</v>
      </c>
      <c r="E35" s="8">
        <v>10</v>
      </c>
      <c r="F35" s="9">
        <f t="shared" si="0"/>
        <v>13000</v>
      </c>
      <c r="G35" s="8"/>
    </row>
    <row r="36" spans="1:24" x14ac:dyDescent="0.25">
      <c r="A36" s="8">
        <v>35</v>
      </c>
      <c r="B36" s="8" t="s">
        <v>39</v>
      </c>
      <c r="C36" s="8"/>
      <c r="D36" s="9">
        <v>1800</v>
      </c>
      <c r="E36" s="8">
        <v>10</v>
      </c>
      <c r="F36" s="9">
        <f t="shared" si="0"/>
        <v>18000</v>
      </c>
      <c r="G36" s="8"/>
    </row>
    <row r="37" spans="1:24" x14ac:dyDescent="0.25">
      <c r="A37" s="8">
        <v>36</v>
      </c>
      <c r="B37" s="8" t="s">
        <v>40</v>
      </c>
      <c r="C37" s="8"/>
      <c r="D37" s="9">
        <v>2700</v>
      </c>
      <c r="E37" s="8">
        <v>20</v>
      </c>
      <c r="F37" s="9">
        <f t="shared" si="0"/>
        <v>54000</v>
      </c>
      <c r="G37" s="8"/>
    </row>
    <row r="38" spans="1:24" x14ac:dyDescent="0.25">
      <c r="A38" s="8">
        <v>37</v>
      </c>
      <c r="B38" s="8" t="s">
        <v>41</v>
      </c>
      <c r="C38" s="8"/>
      <c r="D38" s="9">
        <v>1300</v>
      </c>
      <c r="E38" s="8">
        <v>20</v>
      </c>
      <c r="F38" s="9">
        <f t="shared" si="0"/>
        <v>26000</v>
      </c>
      <c r="G38" s="8"/>
    </row>
    <row r="39" spans="1:24" x14ac:dyDescent="0.25">
      <c r="A39" s="8">
        <v>38</v>
      </c>
      <c r="B39" s="8" t="s">
        <v>42</v>
      </c>
      <c r="C39" s="8"/>
      <c r="D39" s="9">
        <v>3200</v>
      </c>
      <c r="E39" s="8">
        <v>5</v>
      </c>
      <c r="F39" s="9">
        <f t="shared" si="0"/>
        <v>16000</v>
      </c>
      <c r="G39" s="8"/>
      <c r="S39" s="3">
        <f>P23*475+3000000</f>
        <v>7275000</v>
      </c>
    </row>
    <row r="40" spans="1:24" x14ac:dyDescent="0.25">
      <c r="A40" s="8">
        <v>39</v>
      </c>
      <c r="B40" s="8" t="s">
        <v>43</v>
      </c>
      <c r="C40" s="8"/>
      <c r="D40" s="9">
        <v>4500</v>
      </c>
      <c r="E40" s="8">
        <v>10</v>
      </c>
      <c r="F40" s="9">
        <f t="shared" si="0"/>
        <v>45000</v>
      </c>
      <c r="G40" s="8"/>
    </row>
    <row r="41" spans="1:24" x14ac:dyDescent="0.25">
      <c r="A41" s="8">
        <v>40</v>
      </c>
      <c r="B41" s="8" t="s">
        <v>44</v>
      </c>
      <c r="C41" s="8"/>
      <c r="D41" s="9">
        <v>900</v>
      </c>
      <c r="E41" s="8">
        <v>10</v>
      </c>
      <c r="F41" s="9">
        <f t="shared" si="0"/>
        <v>9000</v>
      </c>
      <c r="G41" s="8"/>
    </row>
    <row r="42" spans="1:24" x14ac:dyDescent="0.25">
      <c r="A42" s="8">
        <v>41</v>
      </c>
      <c r="B42" s="8" t="s">
        <v>45</v>
      </c>
      <c r="C42" s="8"/>
      <c r="D42" s="9">
        <v>900</v>
      </c>
      <c r="E42" s="8">
        <v>30</v>
      </c>
      <c r="F42" s="9">
        <f t="shared" si="0"/>
        <v>27000</v>
      </c>
      <c r="G42" s="8"/>
    </row>
    <row r="43" spans="1:24" x14ac:dyDescent="0.25">
      <c r="A43" s="8">
        <v>42</v>
      </c>
      <c r="B43" s="8" t="s">
        <v>46</v>
      </c>
      <c r="C43" s="8"/>
      <c r="D43" s="9">
        <v>300</v>
      </c>
      <c r="E43" s="8">
        <v>30</v>
      </c>
      <c r="F43" s="9">
        <f t="shared" si="0"/>
        <v>9000</v>
      </c>
      <c r="G43" s="8"/>
      <c r="N43">
        <f>2*10000</f>
        <v>20000</v>
      </c>
      <c r="Q43">
        <v>520000</v>
      </c>
    </row>
    <row r="44" spans="1:24" x14ac:dyDescent="0.25">
      <c r="A44" s="8">
        <v>43</v>
      </c>
      <c r="B44" s="8" t="s">
        <v>47</v>
      </c>
      <c r="C44" s="8"/>
      <c r="D44" s="9">
        <v>85000</v>
      </c>
      <c r="E44" s="8">
        <v>2</v>
      </c>
      <c r="F44" s="9">
        <f t="shared" si="0"/>
        <v>170000</v>
      </c>
      <c r="G44" s="8"/>
      <c r="X44">
        <f>8000*475</f>
        <v>3800000</v>
      </c>
    </row>
    <row r="45" spans="1:24" x14ac:dyDescent="0.25">
      <c r="A45" s="8">
        <v>44</v>
      </c>
      <c r="B45" s="8" t="s">
        <v>47</v>
      </c>
      <c r="C45" s="8"/>
      <c r="D45" s="9">
        <v>28500</v>
      </c>
      <c r="E45" s="8">
        <v>5</v>
      </c>
      <c r="F45" s="9">
        <f t="shared" si="0"/>
        <v>142500</v>
      </c>
      <c r="G45" s="8"/>
    </row>
    <row r="46" spans="1:24" x14ac:dyDescent="0.25">
      <c r="A46" s="8">
        <v>45</v>
      </c>
      <c r="B46" s="8" t="s">
        <v>48</v>
      </c>
      <c r="C46" s="8"/>
      <c r="D46" s="9">
        <v>45500</v>
      </c>
      <c r="E46" s="8">
        <v>2</v>
      </c>
      <c r="F46" s="9">
        <f t="shared" si="0"/>
        <v>91000</v>
      </c>
      <c r="G46" s="8"/>
    </row>
    <row r="47" spans="1:24" x14ac:dyDescent="0.25">
      <c r="A47" s="8">
        <v>46</v>
      </c>
      <c r="B47" s="8" t="s">
        <v>49</v>
      </c>
      <c r="C47" s="8"/>
      <c r="D47" s="9">
        <v>520000</v>
      </c>
      <c r="E47" s="8">
        <v>1</v>
      </c>
      <c r="F47" s="9">
        <f t="shared" si="0"/>
        <v>520000</v>
      </c>
      <c r="G47" s="8"/>
    </row>
    <row r="48" spans="1:24" x14ac:dyDescent="0.25">
      <c r="A48" s="8">
        <v>47</v>
      </c>
      <c r="B48" s="8" t="s">
        <v>50</v>
      </c>
      <c r="C48" s="8"/>
      <c r="D48" s="9">
        <v>350000</v>
      </c>
      <c r="E48" s="8">
        <v>1</v>
      </c>
      <c r="F48" s="9">
        <f t="shared" si="0"/>
        <v>350000</v>
      </c>
      <c r="G48" s="8"/>
    </row>
    <row r="49" spans="1:7" x14ac:dyDescent="0.25">
      <c r="A49" s="8">
        <v>48</v>
      </c>
      <c r="B49" s="8" t="s">
        <v>51</v>
      </c>
      <c r="C49" s="8"/>
      <c r="D49" s="9">
        <v>38000</v>
      </c>
      <c r="E49" s="8">
        <v>5</v>
      </c>
      <c r="F49" s="9">
        <f t="shared" si="0"/>
        <v>190000</v>
      </c>
      <c r="G49" s="8"/>
    </row>
    <row r="50" spans="1:7" ht="19.5" thickBot="1" x14ac:dyDescent="0.35">
      <c r="B50" s="4" t="s">
        <v>52</v>
      </c>
      <c r="C50" s="10"/>
      <c r="D50" s="5"/>
      <c r="E50" s="6"/>
      <c r="F50" s="7">
        <f>SUM(F2:F49)</f>
        <v>6380100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topLeftCell="A2" workbookViewId="0">
      <pane xSplit="3" ySplit="4" topLeftCell="M6" activePane="bottomRight" state="frozen"/>
      <selection activeCell="A2" sqref="A2"/>
      <selection pane="topRight" activeCell="D2" sqref="D2"/>
      <selection pane="bottomLeft" activeCell="A6" sqref="A6"/>
      <selection pane="bottomRight" activeCell="R170" sqref="R170"/>
    </sheetView>
  </sheetViews>
  <sheetFormatPr defaultRowHeight="15" x14ac:dyDescent="0.25"/>
  <cols>
    <col min="1" max="1" width="9.140625" style="13"/>
    <col min="2" max="2" width="4.28515625" customWidth="1"/>
    <col min="3" max="3" width="50.140625" style="21" customWidth="1"/>
    <col min="4" max="4" width="15" style="14" customWidth="1"/>
    <col min="5" max="5" width="24" style="14" customWidth="1"/>
    <col min="6" max="6" width="34.85546875" style="14" customWidth="1"/>
    <col min="7" max="7" width="16.140625" customWidth="1"/>
    <col min="8" max="8" width="11.5703125" customWidth="1"/>
    <col min="9" max="11" width="15.140625" style="13" customWidth="1"/>
    <col min="12" max="12" width="15.140625" style="13" hidden="1" customWidth="1"/>
    <col min="13" max="13" width="15.140625" style="13" customWidth="1"/>
    <col min="14" max="14" width="14.85546875" style="17" customWidth="1"/>
    <col min="15" max="15" width="14.85546875" style="17" hidden="1" customWidth="1"/>
    <col min="16" max="16" width="8" style="26" customWidth="1"/>
    <col min="17" max="17" width="14.85546875" style="17" bestFit="1" customWidth="1"/>
    <col min="18" max="18" width="14.85546875" style="56" customWidth="1"/>
    <col min="19" max="19" width="21" customWidth="1"/>
    <col min="20" max="20" width="14.85546875" bestFit="1" customWidth="1"/>
  </cols>
  <sheetData>
    <row r="1" spans="2:20" s="13" customFormat="1" ht="31.5" hidden="1" x14ac:dyDescent="0.5">
      <c r="C1" s="35" t="s">
        <v>276</v>
      </c>
      <c r="D1" s="14"/>
      <c r="E1" s="14"/>
      <c r="F1" s="14"/>
      <c r="N1" s="17"/>
      <c r="O1" s="17"/>
      <c r="P1" s="26"/>
      <c r="Q1" s="17"/>
      <c r="R1" s="56"/>
    </row>
    <row r="2" spans="2:20" s="40" customFormat="1" ht="51" customHeight="1" x14ac:dyDescent="0.25">
      <c r="B2" s="32" t="s">
        <v>54</v>
      </c>
      <c r="C2" s="32" t="s">
        <v>385</v>
      </c>
      <c r="D2" s="36" t="s">
        <v>277</v>
      </c>
      <c r="E2" s="36" t="s">
        <v>386</v>
      </c>
      <c r="F2" s="36" t="s">
        <v>387</v>
      </c>
      <c r="G2" s="32" t="s">
        <v>70</v>
      </c>
      <c r="H2" s="20" t="s">
        <v>280</v>
      </c>
      <c r="I2" s="20" t="s">
        <v>281</v>
      </c>
      <c r="J2" s="20" t="s">
        <v>354</v>
      </c>
      <c r="K2" s="20" t="s">
        <v>282</v>
      </c>
      <c r="L2" s="20" t="s">
        <v>283</v>
      </c>
      <c r="M2" s="20" t="s">
        <v>353</v>
      </c>
      <c r="N2" s="37" t="s">
        <v>278</v>
      </c>
      <c r="O2" s="37" t="s">
        <v>279</v>
      </c>
      <c r="P2" s="38" t="s">
        <v>273</v>
      </c>
      <c r="Q2" s="39" t="s">
        <v>388</v>
      </c>
      <c r="R2" s="57" t="s">
        <v>389</v>
      </c>
      <c r="S2" s="20" t="s">
        <v>203</v>
      </c>
    </row>
    <row r="3" spans="2:20" x14ac:dyDescent="0.25">
      <c r="B3" s="15">
        <v>1</v>
      </c>
      <c r="C3" s="23" t="s">
        <v>286</v>
      </c>
      <c r="D3" s="16" t="s">
        <v>87</v>
      </c>
      <c r="E3" s="16" t="s">
        <v>285</v>
      </c>
      <c r="F3" s="16" t="s">
        <v>351</v>
      </c>
      <c r="G3" s="15" t="s">
        <v>71</v>
      </c>
      <c r="H3" s="12">
        <v>1</v>
      </c>
      <c r="I3" s="12">
        <v>50</v>
      </c>
      <c r="J3" s="12">
        <v>20</v>
      </c>
      <c r="K3" s="12">
        <v>1</v>
      </c>
      <c r="L3" s="12"/>
      <c r="M3" s="12">
        <v>1</v>
      </c>
      <c r="N3" s="22">
        <v>1300</v>
      </c>
      <c r="O3" s="24">
        <f>N3*260%</f>
        <v>3380</v>
      </c>
      <c r="P3" s="34">
        <v>0.2</v>
      </c>
      <c r="Q3" s="22">
        <f>O3-(O3*P3)</f>
        <v>2704</v>
      </c>
      <c r="R3" s="58">
        <f>N3*110%</f>
        <v>1430.0000000000002</v>
      </c>
      <c r="S3" s="12" t="s">
        <v>204</v>
      </c>
      <c r="T3" s="17"/>
    </row>
    <row r="4" spans="2:20" x14ac:dyDescent="0.25">
      <c r="B4" s="15">
        <v>2</v>
      </c>
      <c r="C4" s="23" t="s">
        <v>287</v>
      </c>
      <c r="D4" s="16" t="s">
        <v>88</v>
      </c>
      <c r="E4" s="16" t="s">
        <v>285</v>
      </c>
      <c r="F4" s="16" t="s">
        <v>351</v>
      </c>
      <c r="G4" s="15" t="s">
        <v>71</v>
      </c>
      <c r="H4" s="12">
        <v>1</v>
      </c>
      <c r="I4" s="12">
        <v>10</v>
      </c>
      <c r="J4" s="12">
        <v>52</v>
      </c>
      <c r="K4" s="12">
        <v>1</v>
      </c>
      <c r="L4" s="12"/>
      <c r="M4" s="12">
        <v>1</v>
      </c>
      <c r="N4" s="22">
        <v>1300</v>
      </c>
      <c r="O4" s="24">
        <f t="shared" ref="O4:O67" si="0">N4*260%</f>
        <v>3380</v>
      </c>
      <c r="P4" s="34">
        <v>0.2</v>
      </c>
      <c r="Q4" s="22">
        <f>O4-(O4*P4)</f>
        <v>2704</v>
      </c>
      <c r="R4" s="58">
        <f t="shared" ref="R4:R67" si="1">N4*110%</f>
        <v>1430.0000000000002</v>
      </c>
      <c r="S4" s="12" t="s">
        <v>204</v>
      </c>
      <c r="T4" s="17"/>
    </row>
    <row r="5" spans="2:20" x14ac:dyDescent="0.25">
      <c r="B5" s="15">
        <v>3</v>
      </c>
      <c r="C5" s="23" t="s">
        <v>288</v>
      </c>
      <c r="D5" s="16" t="s">
        <v>89</v>
      </c>
      <c r="E5" s="16" t="s">
        <v>285</v>
      </c>
      <c r="F5" s="16" t="s">
        <v>352</v>
      </c>
      <c r="G5" s="15" t="s">
        <v>71</v>
      </c>
      <c r="H5" s="12">
        <v>1</v>
      </c>
      <c r="I5" s="12">
        <v>32</v>
      </c>
      <c r="J5" s="12">
        <v>0</v>
      </c>
      <c r="K5" s="12">
        <v>1</v>
      </c>
      <c r="L5" s="12"/>
      <c r="M5" s="12">
        <v>1</v>
      </c>
      <c r="N5" s="22">
        <v>10000</v>
      </c>
      <c r="O5" s="24">
        <f t="shared" si="0"/>
        <v>26000</v>
      </c>
      <c r="P5" s="34">
        <v>0.2</v>
      </c>
      <c r="Q5" s="22">
        <f t="shared" ref="Q5:Q80" si="2">O5-(O5*P5)</f>
        <v>20800</v>
      </c>
      <c r="R5" s="58">
        <f t="shared" si="1"/>
        <v>11000</v>
      </c>
      <c r="S5" s="12" t="s">
        <v>204</v>
      </c>
      <c r="T5" s="17"/>
    </row>
    <row r="6" spans="2:20" x14ac:dyDescent="0.25">
      <c r="B6" s="15">
        <v>4</v>
      </c>
      <c r="C6" s="23" t="s">
        <v>289</v>
      </c>
      <c r="D6" s="16" t="s">
        <v>90</v>
      </c>
      <c r="E6" s="16" t="s">
        <v>285</v>
      </c>
      <c r="F6" s="16" t="s">
        <v>352</v>
      </c>
      <c r="G6" s="15" t="s">
        <v>71</v>
      </c>
      <c r="H6" s="12">
        <v>1</v>
      </c>
      <c r="I6" s="12">
        <v>50</v>
      </c>
      <c r="J6" s="12">
        <v>0</v>
      </c>
      <c r="K6" s="12">
        <v>1</v>
      </c>
      <c r="L6" s="12"/>
      <c r="M6" s="12">
        <v>1</v>
      </c>
      <c r="N6" s="22">
        <v>5000</v>
      </c>
      <c r="O6" s="24">
        <f t="shared" si="0"/>
        <v>13000</v>
      </c>
      <c r="P6" s="34">
        <v>0.2</v>
      </c>
      <c r="Q6" s="22">
        <f t="shared" si="2"/>
        <v>10400</v>
      </c>
      <c r="R6" s="58">
        <f t="shared" si="1"/>
        <v>5500</v>
      </c>
      <c r="S6" s="12" t="s">
        <v>204</v>
      </c>
      <c r="T6" s="17"/>
    </row>
    <row r="7" spans="2:20" x14ac:dyDescent="0.25">
      <c r="B7" s="15">
        <v>5</v>
      </c>
      <c r="C7" s="23" t="s">
        <v>362</v>
      </c>
      <c r="D7" s="16">
        <v>1153</v>
      </c>
      <c r="E7" s="16" t="s">
        <v>285</v>
      </c>
      <c r="F7" s="16" t="s">
        <v>352</v>
      </c>
      <c r="G7" s="15" t="s">
        <v>107</v>
      </c>
      <c r="H7" s="12">
        <v>1</v>
      </c>
      <c r="I7" s="12">
        <v>50</v>
      </c>
      <c r="J7" s="12">
        <v>0</v>
      </c>
      <c r="K7" s="12">
        <v>1</v>
      </c>
      <c r="L7" s="12"/>
      <c r="M7" s="12">
        <v>1</v>
      </c>
      <c r="N7" s="22">
        <v>8000</v>
      </c>
      <c r="O7" s="24">
        <f t="shared" si="0"/>
        <v>20800</v>
      </c>
      <c r="P7" s="34">
        <v>0.2</v>
      </c>
      <c r="Q7" s="22">
        <f t="shared" si="2"/>
        <v>16640</v>
      </c>
      <c r="R7" s="58">
        <f t="shared" si="1"/>
        <v>8800</v>
      </c>
      <c r="S7" s="12" t="s">
        <v>107</v>
      </c>
      <c r="T7" s="17"/>
    </row>
    <row r="8" spans="2:20" x14ac:dyDescent="0.25">
      <c r="B8" s="15">
        <v>6</v>
      </c>
      <c r="C8" s="23" t="s">
        <v>363</v>
      </c>
      <c r="D8" s="16">
        <v>913</v>
      </c>
      <c r="E8" s="16" t="s">
        <v>285</v>
      </c>
      <c r="F8" s="16" t="s">
        <v>352</v>
      </c>
      <c r="G8" s="15" t="s">
        <v>107</v>
      </c>
      <c r="H8" s="12">
        <v>1</v>
      </c>
      <c r="I8" s="12">
        <v>50</v>
      </c>
      <c r="J8" s="12">
        <v>0</v>
      </c>
      <c r="K8" s="12">
        <v>1</v>
      </c>
      <c r="L8" s="12"/>
      <c r="M8" s="12">
        <v>1</v>
      </c>
      <c r="N8" s="22">
        <v>28000</v>
      </c>
      <c r="O8" s="24">
        <f t="shared" si="0"/>
        <v>72800</v>
      </c>
      <c r="P8" s="34">
        <v>0.2</v>
      </c>
      <c r="Q8" s="22">
        <f t="shared" si="2"/>
        <v>58240</v>
      </c>
      <c r="R8" s="58">
        <f t="shared" si="1"/>
        <v>30800.000000000004</v>
      </c>
      <c r="S8" s="12" t="s">
        <v>107</v>
      </c>
      <c r="T8" s="17"/>
    </row>
    <row r="9" spans="2:20" x14ac:dyDescent="0.25">
      <c r="B9" s="15">
        <v>7</v>
      </c>
      <c r="C9" s="23" t="s">
        <v>364</v>
      </c>
      <c r="D9" s="16">
        <v>905</v>
      </c>
      <c r="E9" s="16" t="s">
        <v>285</v>
      </c>
      <c r="F9" s="16" t="s">
        <v>352</v>
      </c>
      <c r="G9" s="15" t="s">
        <v>107</v>
      </c>
      <c r="H9" s="12">
        <v>1</v>
      </c>
      <c r="I9" s="12">
        <v>50</v>
      </c>
      <c r="J9" s="12">
        <v>0</v>
      </c>
      <c r="K9" s="12">
        <v>1</v>
      </c>
      <c r="L9" s="12"/>
      <c r="M9" s="12">
        <v>1</v>
      </c>
      <c r="N9" s="22">
        <v>26000</v>
      </c>
      <c r="O9" s="24">
        <f t="shared" si="0"/>
        <v>67600</v>
      </c>
      <c r="P9" s="34">
        <v>0.2</v>
      </c>
      <c r="Q9" s="22">
        <f t="shared" si="2"/>
        <v>54080</v>
      </c>
      <c r="R9" s="58">
        <f t="shared" si="1"/>
        <v>28600.000000000004</v>
      </c>
      <c r="S9" s="12" t="s">
        <v>107</v>
      </c>
      <c r="T9" s="17"/>
    </row>
    <row r="10" spans="2:20" x14ac:dyDescent="0.25">
      <c r="B10" s="15">
        <v>8</v>
      </c>
      <c r="C10" s="23" t="s">
        <v>365</v>
      </c>
      <c r="D10" s="16">
        <v>817</v>
      </c>
      <c r="E10" s="16" t="s">
        <v>285</v>
      </c>
      <c r="F10" s="16" t="s">
        <v>352</v>
      </c>
      <c r="G10" s="15" t="s">
        <v>107</v>
      </c>
      <c r="H10" s="12">
        <v>1</v>
      </c>
      <c r="I10" s="12">
        <v>75</v>
      </c>
      <c r="J10" s="12">
        <v>55</v>
      </c>
      <c r="K10" s="12">
        <v>1</v>
      </c>
      <c r="L10" s="12"/>
      <c r="M10" s="12">
        <v>1</v>
      </c>
      <c r="N10" s="22">
        <v>26000</v>
      </c>
      <c r="O10" s="24">
        <f t="shared" si="0"/>
        <v>67600</v>
      </c>
      <c r="P10" s="34">
        <v>0.2</v>
      </c>
      <c r="Q10" s="22">
        <f t="shared" si="2"/>
        <v>54080</v>
      </c>
      <c r="R10" s="58">
        <f t="shared" si="1"/>
        <v>28600.000000000004</v>
      </c>
      <c r="S10" s="12" t="s">
        <v>107</v>
      </c>
      <c r="T10" s="17"/>
    </row>
    <row r="11" spans="2:20" x14ac:dyDescent="0.25">
      <c r="B11" s="15">
        <v>9</v>
      </c>
      <c r="C11" s="23" t="s">
        <v>290</v>
      </c>
      <c r="D11" s="16" t="s">
        <v>274</v>
      </c>
      <c r="E11" s="16" t="s">
        <v>285</v>
      </c>
      <c r="F11" s="16" t="s">
        <v>352</v>
      </c>
      <c r="G11" s="15" t="s">
        <v>214</v>
      </c>
      <c r="H11" s="12">
        <v>1</v>
      </c>
      <c r="I11" s="12">
        <v>25</v>
      </c>
      <c r="J11" s="12">
        <v>0</v>
      </c>
      <c r="K11" s="12">
        <v>1</v>
      </c>
      <c r="L11" s="12"/>
      <c r="M11" s="12">
        <v>1</v>
      </c>
      <c r="N11" s="22">
        <v>21000</v>
      </c>
      <c r="O11" s="24">
        <f t="shared" si="0"/>
        <v>54600</v>
      </c>
      <c r="P11" s="34">
        <v>0.2</v>
      </c>
      <c r="Q11" s="22">
        <f>O11-(O11*P11)</f>
        <v>43680</v>
      </c>
      <c r="R11" s="58">
        <f t="shared" si="1"/>
        <v>23100.000000000004</v>
      </c>
      <c r="S11" s="12" t="s">
        <v>107</v>
      </c>
      <c r="T11" s="17"/>
    </row>
    <row r="12" spans="2:20" x14ac:dyDescent="0.25">
      <c r="B12" s="15">
        <v>10</v>
      </c>
      <c r="C12" s="23" t="s">
        <v>366</v>
      </c>
      <c r="D12" s="16">
        <v>581</v>
      </c>
      <c r="E12" s="16" t="s">
        <v>285</v>
      </c>
      <c r="F12" s="16" t="s">
        <v>352</v>
      </c>
      <c r="G12" s="15" t="s">
        <v>107</v>
      </c>
      <c r="H12" s="12">
        <v>1</v>
      </c>
      <c r="I12" s="12">
        <v>50</v>
      </c>
      <c r="J12" s="12">
        <v>1</v>
      </c>
      <c r="K12" s="12">
        <v>1</v>
      </c>
      <c r="L12" s="12"/>
      <c r="M12" s="12">
        <v>1</v>
      </c>
      <c r="N12" s="22">
        <v>18000</v>
      </c>
      <c r="O12" s="24">
        <f t="shared" si="0"/>
        <v>46800</v>
      </c>
      <c r="P12" s="34">
        <v>0.2</v>
      </c>
      <c r="Q12" s="22">
        <f>O12-(O12*P12)</f>
        <v>37440</v>
      </c>
      <c r="R12" s="58">
        <f t="shared" si="1"/>
        <v>19800</v>
      </c>
      <c r="S12" s="12" t="s">
        <v>107</v>
      </c>
      <c r="T12" s="17"/>
    </row>
    <row r="13" spans="2:20" x14ac:dyDescent="0.25">
      <c r="B13" s="15">
        <v>11</v>
      </c>
      <c r="C13" s="23" t="s">
        <v>292</v>
      </c>
      <c r="D13" s="16" t="s">
        <v>72</v>
      </c>
      <c r="E13" s="16" t="s">
        <v>336</v>
      </c>
      <c r="F13" s="16" t="s">
        <v>291</v>
      </c>
      <c r="G13" s="15" t="s">
        <v>71</v>
      </c>
      <c r="H13" s="12">
        <v>2</v>
      </c>
      <c r="I13" s="12">
        <v>55</v>
      </c>
      <c r="J13" s="12">
        <v>1</v>
      </c>
      <c r="K13" s="12">
        <v>1</v>
      </c>
      <c r="L13" s="12"/>
      <c r="M13" s="12">
        <v>1</v>
      </c>
      <c r="N13" s="22">
        <v>80000</v>
      </c>
      <c r="O13" s="24">
        <f t="shared" si="0"/>
        <v>208000</v>
      </c>
      <c r="P13" s="34">
        <v>0.2</v>
      </c>
      <c r="Q13" s="22">
        <f t="shared" si="2"/>
        <v>166400</v>
      </c>
      <c r="R13" s="58">
        <f>N13*110%</f>
        <v>88000</v>
      </c>
      <c r="S13" s="12" t="s">
        <v>204</v>
      </c>
      <c r="T13" s="17"/>
    </row>
    <row r="14" spans="2:20" x14ac:dyDescent="0.25">
      <c r="B14" s="15">
        <v>12</v>
      </c>
      <c r="C14" s="23" t="s">
        <v>293</v>
      </c>
      <c r="D14" s="16" t="s">
        <v>75</v>
      </c>
      <c r="E14" s="16" t="s">
        <v>336</v>
      </c>
      <c r="F14" s="16" t="s">
        <v>291</v>
      </c>
      <c r="G14" s="15" t="s">
        <v>71</v>
      </c>
      <c r="H14" s="12">
        <v>2</v>
      </c>
      <c r="I14" s="12">
        <v>50</v>
      </c>
      <c r="J14" s="12">
        <v>1</v>
      </c>
      <c r="K14" s="12">
        <v>1</v>
      </c>
      <c r="L14" s="12"/>
      <c r="M14" s="12">
        <v>1</v>
      </c>
      <c r="N14" s="22">
        <v>120000</v>
      </c>
      <c r="O14" s="24">
        <f t="shared" si="0"/>
        <v>312000</v>
      </c>
      <c r="P14" s="34">
        <v>0.2</v>
      </c>
      <c r="Q14" s="22">
        <f t="shared" si="2"/>
        <v>249600</v>
      </c>
      <c r="R14" s="58">
        <f t="shared" si="1"/>
        <v>132000</v>
      </c>
      <c r="S14" s="12" t="s">
        <v>204</v>
      </c>
      <c r="T14" s="17"/>
    </row>
    <row r="15" spans="2:20" x14ac:dyDescent="0.25">
      <c r="B15" s="15">
        <v>13</v>
      </c>
      <c r="C15" s="23" t="s">
        <v>294</v>
      </c>
      <c r="D15" s="16" t="s">
        <v>74</v>
      </c>
      <c r="E15" s="16" t="s">
        <v>336</v>
      </c>
      <c r="F15" s="16" t="s">
        <v>291</v>
      </c>
      <c r="G15" s="15" t="s">
        <v>71</v>
      </c>
      <c r="H15" s="12">
        <v>2</v>
      </c>
      <c r="I15" s="12">
        <v>50</v>
      </c>
      <c r="J15" s="12">
        <v>1</v>
      </c>
      <c r="K15" s="12">
        <v>1</v>
      </c>
      <c r="L15" s="12"/>
      <c r="M15" s="12">
        <v>1</v>
      </c>
      <c r="N15" s="22">
        <v>80000</v>
      </c>
      <c r="O15" s="24">
        <f t="shared" si="0"/>
        <v>208000</v>
      </c>
      <c r="P15" s="34">
        <v>0.2</v>
      </c>
      <c r="Q15" s="22">
        <f t="shared" si="2"/>
        <v>166400</v>
      </c>
      <c r="R15" s="58">
        <f t="shared" si="1"/>
        <v>88000</v>
      </c>
      <c r="S15" s="12" t="s">
        <v>204</v>
      </c>
      <c r="T15" s="17"/>
    </row>
    <row r="16" spans="2:20" x14ac:dyDescent="0.25">
      <c r="B16" s="15">
        <v>14</v>
      </c>
      <c r="C16" s="23" t="s">
        <v>355</v>
      </c>
      <c r="D16" s="16" t="s">
        <v>73</v>
      </c>
      <c r="E16" s="16" t="s">
        <v>336</v>
      </c>
      <c r="F16" s="16" t="s">
        <v>291</v>
      </c>
      <c r="G16" s="15" t="s">
        <v>71</v>
      </c>
      <c r="H16" s="12">
        <v>2</v>
      </c>
      <c r="I16" s="12">
        <v>50</v>
      </c>
      <c r="J16" s="12">
        <v>1</v>
      </c>
      <c r="K16" s="12">
        <v>1</v>
      </c>
      <c r="L16" s="12"/>
      <c r="M16" s="12">
        <v>1</v>
      </c>
      <c r="N16" s="22">
        <v>80000</v>
      </c>
      <c r="O16" s="24">
        <f t="shared" si="0"/>
        <v>208000</v>
      </c>
      <c r="P16" s="34">
        <v>0.2</v>
      </c>
      <c r="Q16" s="22">
        <f t="shared" si="2"/>
        <v>166400</v>
      </c>
      <c r="R16" s="58">
        <f t="shared" si="1"/>
        <v>88000</v>
      </c>
      <c r="S16" s="12" t="s">
        <v>204</v>
      </c>
      <c r="T16" s="17"/>
    </row>
    <row r="17" spans="2:20" x14ac:dyDescent="0.25">
      <c r="B17" s="15">
        <v>15</v>
      </c>
      <c r="C17" s="23" t="s">
        <v>296</v>
      </c>
      <c r="D17" s="16" t="s">
        <v>78</v>
      </c>
      <c r="E17" s="16" t="s">
        <v>336</v>
      </c>
      <c r="F17" s="16" t="s">
        <v>291</v>
      </c>
      <c r="G17" s="15" t="s">
        <v>71</v>
      </c>
      <c r="H17" s="12">
        <v>2</v>
      </c>
      <c r="I17" s="12">
        <v>52</v>
      </c>
      <c r="J17" s="12">
        <v>2</v>
      </c>
      <c r="K17" s="12">
        <v>1</v>
      </c>
      <c r="L17" s="12"/>
      <c r="M17" s="12">
        <v>1</v>
      </c>
      <c r="N17" s="22">
        <v>80000</v>
      </c>
      <c r="O17" s="24">
        <f t="shared" si="0"/>
        <v>208000</v>
      </c>
      <c r="P17" s="34">
        <v>0.2</v>
      </c>
      <c r="Q17" s="22">
        <f t="shared" si="2"/>
        <v>166400</v>
      </c>
      <c r="R17" s="58">
        <f t="shared" si="1"/>
        <v>88000</v>
      </c>
      <c r="S17" s="12" t="s">
        <v>204</v>
      </c>
      <c r="T17" s="17"/>
    </row>
    <row r="18" spans="2:20" x14ac:dyDescent="0.25">
      <c r="B18" s="15">
        <v>16</v>
      </c>
      <c r="C18" s="23" t="s">
        <v>297</v>
      </c>
      <c r="D18" s="16" t="s">
        <v>76</v>
      </c>
      <c r="E18" s="16" t="s">
        <v>336</v>
      </c>
      <c r="F18" s="16" t="s">
        <v>291</v>
      </c>
      <c r="G18" s="15" t="s">
        <v>71</v>
      </c>
      <c r="H18" s="12">
        <v>2</v>
      </c>
      <c r="I18" s="12">
        <v>50</v>
      </c>
      <c r="J18" s="12">
        <v>2</v>
      </c>
      <c r="K18" s="12">
        <v>1</v>
      </c>
      <c r="L18" s="12"/>
      <c r="M18" s="12">
        <v>1</v>
      </c>
      <c r="N18" s="22">
        <v>110000</v>
      </c>
      <c r="O18" s="24">
        <f t="shared" si="0"/>
        <v>286000</v>
      </c>
      <c r="P18" s="34">
        <v>0.2</v>
      </c>
      <c r="Q18" s="22">
        <f t="shared" si="2"/>
        <v>228800</v>
      </c>
      <c r="R18" s="58">
        <f t="shared" si="1"/>
        <v>121000.00000000001</v>
      </c>
      <c r="S18" s="12" t="s">
        <v>204</v>
      </c>
      <c r="T18" s="17"/>
    </row>
    <row r="19" spans="2:20" x14ac:dyDescent="0.25">
      <c r="B19" s="15">
        <v>17</v>
      </c>
      <c r="C19" s="23" t="s">
        <v>356</v>
      </c>
      <c r="D19" s="16" t="s">
        <v>77</v>
      </c>
      <c r="E19" s="16" t="s">
        <v>336</v>
      </c>
      <c r="F19" s="16" t="s">
        <v>291</v>
      </c>
      <c r="G19" s="15" t="s">
        <v>71</v>
      </c>
      <c r="H19" s="12">
        <v>2</v>
      </c>
      <c r="I19" s="12">
        <v>50</v>
      </c>
      <c r="J19" s="12">
        <v>2</v>
      </c>
      <c r="K19" s="12">
        <v>1</v>
      </c>
      <c r="L19" s="12"/>
      <c r="M19" s="12">
        <v>1</v>
      </c>
      <c r="N19" s="22">
        <v>100000</v>
      </c>
      <c r="O19" s="24">
        <f t="shared" si="0"/>
        <v>260000</v>
      </c>
      <c r="P19" s="34">
        <v>0.2</v>
      </c>
      <c r="Q19" s="22">
        <f t="shared" si="2"/>
        <v>208000</v>
      </c>
      <c r="R19" s="58">
        <f t="shared" si="1"/>
        <v>110000.00000000001</v>
      </c>
      <c r="S19" s="12" t="s">
        <v>204</v>
      </c>
      <c r="T19" s="17"/>
    </row>
    <row r="20" spans="2:20" x14ac:dyDescent="0.25">
      <c r="B20" s="15">
        <v>18</v>
      </c>
      <c r="C20" s="23" t="s">
        <v>299</v>
      </c>
      <c r="D20" s="16" t="s">
        <v>79</v>
      </c>
      <c r="E20" s="16" t="s">
        <v>336</v>
      </c>
      <c r="F20" s="16" t="s">
        <v>291</v>
      </c>
      <c r="G20" s="15" t="s">
        <v>71</v>
      </c>
      <c r="H20" s="12">
        <v>2</v>
      </c>
      <c r="I20" s="12">
        <v>50</v>
      </c>
      <c r="J20" s="12">
        <v>1</v>
      </c>
      <c r="K20" s="12">
        <v>1</v>
      </c>
      <c r="L20" s="12"/>
      <c r="M20" s="12">
        <v>1</v>
      </c>
      <c r="N20" s="22">
        <v>15000</v>
      </c>
      <c r="O20" s="24">
        <f t="shared" si="0"/>
        <v>39000</v>
      </c>
      <c r="P20" s="34">
        <v>0.2</v>
      </c>
      <c r="Q20" s="22">
        <f t="shared" si="2"/>
        <v>31200</v>
      </c>
      <c r="R20" s="58">
        <f t="shared" si="1"/>
        <v>16500</v>
      </c>
      <c r="S20" s="12" t="s">
        <v>204</v>
      </c>
      <c r="T20" s="17"/>
    </row>
    <row r="21" spans="2:20" x14ac:dyDescent="0.25">
      <c r="B21" s="15">
        <v>19</v>
      </c>
      <c r="C21" s="23" t="s">
        <v>298</v>
      </c>
      <c r="D21" s="16" t="s">
        <v>208</v>
      </c>
      <c r="E21" s="16" t="s">
        <v>336</v>
      </c>
      <c r="F21" s="16" t="s">
        <v>295</v>
      </c>
      <c r="G21" s="15" t="s">
        <v>215</v>
      </c>
      <c r="H21" s="12">
        <v>1</v>
      </c>
      <c r="I21" s="12">
        <v>44</v>
      </c>
      <c r="J21" s="12">
        <v>0</v>
      </c>
      <c r="K21" s="12">
        <v>1</v>
      </c>
      <c r="L21" s="12"/>
      <c r="M21" s="12">
        <v>1</v>
      </c>
      <c r="N21" s="22">
        <v>140000</v>
      </c>
      <c r="O21" s="24">
        <f t="shared" si="0"/>
        <v>364000</v>
      </c>
      <c r="P21" s="34">
        <v>0.2</v>
      </c>
      <c r="Q21" s="22">
        <f t="shared" si="2"/>
        <v>291200</v>
      </c>
      <c r="R21" s="58">
        <f t="shared" si="1"/>
        <v>154000</v>
      </c>
      <c r="S21" s="12" t="s">
        <v>204</v>
      </c>
      <c r="T21" s="17"/>
    </row>
    <row r="22" spans="2:20" x14ac:dyDescent="0.25">
      <c r="B22" s="15">
        <v>20</v>
      </c>
      <c r="C22" s="23" t="s">
        <v>358</v>
      </c>
      <c r="D22" s="16" t="s">
        <v>208</v>
      </c>
      <c r="E22" s="16" t="s">
        <v>336</v>
      </c>
      <c r="F22" s="16" t="s">
        <v>295</v>
      </c>
      <c r="G22" s="15" t="s">
        <v>215</v>
      </c>
      <c r="H22" s="12">
        <v>1</v>
      </c>
      <c r="I22" s="12">
        <v>50</v>
      </c>
      <c r="J22" s="12">
        <v>0</v>
      </c>
      <c r="K22" s="12">
        <v>1</v>
      </c>
      <c r="L22" s="12"/>
      <c r="M22" s="12">
        <v>1</v>
      </c>
      <c r="N22" s="22">
        <v>160000</v>
      </c>
      <c r="O22" s="24">
        <f t="shared" si="0"/>
        <v>416000</v>
      </c>
      <c r="P22" s="34">
        <v>0.2</v>
      </c>
      <c r="Q22" s="22">
        <f t="shared" si="2"/>
        <v>332800</v>
      </c>
      <c r="R22" s="58">
        <f t="shared" si="1"/>
        <v>176000</v>
      </c>
      <c r="S22" s="12" t="s">
        <v>204</v>
      </c>
      <c r="T22" s="17"/>
    </row>
    <row r="23" spans="2:20" x14ac:dyDescent="0.25">
      <c r="B23" s="15">
        <v>21</v>
      </c>
      <c r="C23" s="23" t="s">
        <v>367</v>
      </c>
      <c r="D23" s="16">
        <v>252</v>
      </c>
      <c r="E23" s="16" t="s">
        <v>336</v>
      </c>
      <c r="F23" s="16" t="s">
        <v>291</v>
      </c>
      <c r="G23" s="15" t="s">
        <v>107</v>
      </c>
      <c r="H23" s="12">
        <v>1</v>
      </c>
      <c r="I23" s="12">
        <v>50</v>
      </c>
      <c r="J23" s="12">
        <v>0</v>
      </c>
      <c r="K23" s="12">
        <v>1</v>
      </c>
      <c r="L23" s="12"/>
      <c r="M23" s="12">
        <v>1</v>
      </c>
      <c r="N23" s="22">
        <v>125000</v>
      </c>
      <c r="O23" s="24">
        <f t="shared" si="0"/>
        <v>325000</v>
      </c>
      <c r="P23" s="34">
        <v>0.2</v>
      </c>
      <c r="Q23" s="22">
        <f t="shared" si="2"/>
        <v>260000</v>
      </c>
      <c r="R23" s="58">
        <f t="shared" si="1"/>
        <v>137500</v>
      </c>
      <c r="S23" s="12" t="s">
        <v>107</v>
      </c>
      <c r="T23" s="17"/>
    </row>
    <row r="24" spans="2:20" x14ac:dyDescent="0.25">
      <c r="B24" s="15">
        <v>22</v>
      </c>
      <c r="C24" s="23" t="s">
        <v>368</v>
      </c>
      <c r="D24" s="16" t="s">
        <v>108</v>
      </c>
      <c r="E24" s="16" t="s">
        <v>336</v>
      </c>
      <c r="F24" s="16" t="s">
        <v>295</v>
      </c>
      <c r="G24" s="15" t="s">
        <v>107</v>
      </c>
      <c r="H24" s="12">
        <v>1</v>
      </c>
      <c r="I24" s="12">
        <v>20</v>
      </c>
      <c r="J24" s="12">
        <v>0</v>
      </c>
      <c r="K24" s="12">
        <v>1</v>
      </c>
      <c r="L24" s="12"/>
      <c r="M24" s="12">
        <v>1</v>
      </c>
      <c r="N24" s="22">
        <v>260000</v>
      </c>
      <c r="O24" s="24">
        <f t="shared" si="0"/>
        <v>676000</v>
      </c>
      <c r="P24" s="34">
        <v>0.2</v>
      </c>
      <c r="Q24" s="22">
        <f t="shared" si="2"/>
        <v>540800</v>
      </c>
      <c r="R24" s="58">
        <f t="shared" si="1"/>
        <v>286000</v>
      </c>
      <c r="S24" s="12" t="s">
        <v>107</v>
      </c>
      <c r="T24" s="17"/>
    </row>
    <row r="25" spans="2:20" x14ac:dyDescent="0.25">
      <c r="B25" s="15">
        <v>115</v>
      </c>
      <c r="C25" s="23" t="s">
        <v>159</v>
      </c>
      <c r="D25" s="16" t="s">
        <v>247</v>
      </c>
      <c r="E25" s="16" t="s">
        <v>336</v>
      </c>
      <c r="F25" s="16" t="s">
        <v>337</v>
      </c>
      <c r="G25" s="15"/>
      <c r="H25" s="12">
        <v>1</v>
      </c>
      <c r="I25" s="12">
        <v>50</v>
      </c>
      <c r="J25" s="12">
        <v>0</v>
      </c>
      <c r="K25" s="12">
        <v>1</v>
      </c>
      <c r="L25" s="12"/>
      <c r="M25" s="12">
        <v>1</v>
      </c>
      <c r="N25" s="22">
        <v>22000</v>
      </c>
      <c r="O25" s="24">
        <f t="shared" si="0"/>
        <v>57200</v>
      </c>
      <c r="P25" s="34">
        <v>0.2</v>
      </c>
      <c r="Q25" s="22">
        <f t="shared" ref="Q25:Q34" si="3">O25-(O25*P25)</f>
        <v>45760</v>
      </c>
      <c r="R25" s="58">
        <f t="shared" si="1"/>
        <v>24200.000000000004</v>
      </c>
      <c r="S25" s="12" t="s">
        <v>217</v>
      </c>
      <c r="T25" s="17"/>
    </row>
    <row r="26" spans="2:20" x14ac:dyDescent="0.25">
      <c r="B26" s="15">
        <v>116</v>
      </c>
      <c r="C26" s="23" t="s">
        <v>121</v>
      </c>
      <c r="D26" s="16">
        <v>863</v>
      </c>
      <c r="E26" s="16" t="s">
        <v>336</v>
      </c>
      <c r="F26" s="16" t="s">
        <v>337</v>
      </c>
      <c r="G26" s="15"/>
      <c r="H26" s="12">
        <v>1</v>
      </c>
      <c r="I26" s="12">
        <v>50</v>
      </c>
      <c r="J26" s="12">
        <v>0</v>
      </c>
      <c r="K26" s="12">
        <v>1</v>
      </c>
      <c r="L26" s="12"/>
      <c r="M26" s="12">
        <v>1</v>
      </c>
      <c r="N26" s="22">
        <v>22000</v>
      </c>
      <c r="O26" s="24">
        <f t="shared" si="0"/>
        <v>57200</v>
      </c>
      <c r="P26" s="34">
        <v>0.2</v>
      </c>
      <c r="Q26" s="22">
        <f t="shared" si="3"/>
        <v>45760</v>
      </c>
      <c r="R26" s="58">
        <f t="shared" si="1"/>
        <v>24200.000000000004</v>
      </c>
      <c r="S26" s="12" t="s">
        <v>217</v>
      </c>
      <c r="T26" s="17"/>
    </row>
    <row r="27" spans="2:20" x14ac:dyDescent="0.25">
      <c r="B27" s="15">
        <v>117</v>
      </c>
      <c r="C27" s="23" t="s">
        <v>122</v>
      </c>
      <c r="D27" s="16">
        <v>393</v>
      </c>
      <c r="E27" s="16" t="s">
        <v>336</v>
      </c>
      <c r="F27" s="16" t="s">
        <v>337</v>
      </c>
      <c r="G27" s="15"/>
      <c r="H27" s="12">
        <v>1</v>
      </c>
      <c r="I27" s="12">
        <v>50</v>
      </c>
      <c r="J27" s="12">
        <v>0</v>
      </c>
      <c r="K27" s="12">
        <v>1</v>
      </c>
      <c r="L27" s="12"/>
      <c r="M27" s="12">
        <v>1</v>
      </c>
      <c r="N27" s="22">
        <v>22000</v>
      </c>
      <c r="O27" s="24">
        <f t="shared" si="0"/>
        <v>57200</v>
      </c>
      <c r="P27" s="34">
        <v>0.2</v>
      </c>
      <c r="Q27" s="22">
        <f t="shared" si="3"/>
        <v>45760</v>
      </c>
      <c r="R27" s="58">
        <f t="shared" si="1"/>
        <v>24200.000000000004</v>
      </c>
      <c r="S27" s="12" t="s">
        <v>217</v>
      </c>
      <c r="T27" s="17"/>
    </row>
    <row r="28" spans="2:20" x14ac:dyDescent="0.25">
      <c r="B28" s="15">
        <v>118</v>
      </c>
      <c r="C28" s="23" t="s">
        <v>123</v>
      </c>
      <c r="D28" s="16">
        <v>391</v>
      </c>
      <c r="E28" s="16" t="s">
        <v>336</v>
      </c>
      <c r="F28" s="16" t="s">
        <v>337</v>
      </c>
      <c r="G28" s="15"/>
      <c r="H28" s="12">
        <v>1</v>
      </c>
      <c r="I28" s="12">
        <v>55</v>
      </c>
      <c r="J28" s="12">
        <v>80</v>
      </c>
      <c r="K28" s="12">
        <v>1</v>
      </c>
      <c r="L28" s="12"/>
      <c r="M28" s="12">
        <v>1</v>
      </c>
      <c r="N28" s="22">
        <v>22000</v>
      </c>
      <c r="O28" s="24">
        <f t="shared" si="0"/>
        <v>57200</v>
      </c>
      <c r="P28" s="34">
        <v>0.2</v>
      </c>
      <c r="Q28" s="22">
        <f t="shared" si="3"/>
        <v>45760</v>
      </c>
      <c r="R28" s="58">
        <f t="shared" si="1"/>
        <v>24200.000000000004</v>
      </c>
      <c r="S28" s="12" t="s">
        <v>217</v>
      </c>
      <c r="T28" s="17"/>
    </row>
    <row r="29" spans="2:20" x14ac:dyDescent="0.25">
      <c r="B29" s="15">
        <v>119</v>
      </c>
      <c r="C29" s="23" t="s">
        <v>124</v>
      </c>
      <c r="D29" s="16">
        <v>15151</v>
      </c>
      <c r="E29" s="16" t="s">
        <v>336</v>
      </c>
      <c r="F29" s="16" t="s">
        <v>337</v>
      </c>
      <c r="G29" s="15"/>
      <c r="H29" s="12">
        <v>1</v>
      </c>
      <c r="I29" s="12">
        <v>50</v>
      </c>
      <c r="J29" s="12">
        <v>0</v>
      </c>
      <c r="K29" s="12">
        <v>1</v>
      </c>
      <c r="L29" s="12"/>
      <c r="M29" s="12">
        <v>1</v>
      </c>
      <c r="N29" s="22">
        <v>22000</v>
      </c>
      <c r="O29" s="24">
        <f t="shared" si="0"/>
        <v>57200</v>
      </c>
      <c r="P29" s="34">
        <v>0.2</v>
      </c>
      <c r="Q29" s="22">
        <f t="shared" si="3"/>
        <v>45760</v>
      </c>
      <c r="R29" s="58">
        <f t="shared" si="1"/>
        <v>24200.000000000004</v>
      </c>
      <c r="S29" s="12" t="s">
        <v>217</v>
      </c>
      <c r="T29" s="17"/>
    </row>
    <row r="30" spans="2:20" x14ac:dyDescent="0.25">
      <c r="B30" s="15">
        <v>120</v>
      </c>
      <c r="C30" s="23" t="s">
        <v>125</v>
      </c>
      <c r="D30" s="16" t="s">
        <v>126</v>
      </c>
      <c r="E30" s="16" t="s">
        <v>336</v>
      </c>
      <c r="F30" s="16" t="s">
        <v>337</v>
      </c>
      <c r="G30" s="15"/>
      <c r="H30" s="12">
        <v>1</v>
      </c>
      <c r="I30" s="12">
        <v>100</v>
      </c>
      <c r="J30" s="12">
        <v>0</v>
      </c>
      <c r="K30" s="12">
        <v>1</v>
      </c>
      <c r="L30" s="12"/>
      <c r="M30" s="12">
        <v>1</v>
      </c>
      <c r="N30" s="22">
        <v>22000</v>
      </c>
      <c r="O30" s="24">
        <f t="shared" si="0"/>
        <v>57200</v>
      </c>
      <c r="P30" s="34">
        <v>0.2</v>
      </c>
      <c r="Q30" s="22">
        <f t="shared" si="3"/>
        <v>45760</v>
      </c>
      <c r="R30" s="58">
        <f t="shared" si="1"/>
        <v>24200.000000000004</v>
      </c>
      <c r="S30" s="12" t="s">
        <v>217</v>
      </c>
      <c r="T30" s="17"/>
    </row>
    <row r="31" spans="2:20" x14ac:dyDescent="0.25">
      <c r="B31" s="15">
        <v>121</v>
      </c>
      <c r="C31" s="23" t="s">
        <v>127</v>
      </c>
      <c r="D31" s="16">
        <v>390</v>
      </c>
      <c r="E31" s="16" t="s">
        <v>336</v>
      </c>
      <c r="F31" s="16" t="s">
        <v>337</v>
      </c>
      <c r="G31" s="15"/>
      <c r="H31" s="12">
        <v>1</v>
      </c>
      <c r="I31" s="12">
        <v>50</v>
      </c>
      <c r="J31" s="12">
        <v>0</v>
      </c>
      <c r="K31" s="12">
        <v>1</v>
      </c>
      <c r="L31" s="12"/>
      <c r="M31" s="12">
        <v>1</v>
      </c>
      <c r="N31" s="22">
        <v>22000</v>
      </c>
      <c r="O31" s="24">
        <f t="shared" si="0"/>
        <v>57200</v>
      </c>
      <c r="P31" s="34">
        <v>0.2</v>
      </c>
      <c r="Q31" s="22">
        <f t="shared" si="3"/>
        <v>45760</v>
      </c>
      <c r="R31" s="58">
        <f t="shared" si="1"/>
        <v>24200.000000000004</v>
      </c>
      <c r="S31" s="12" t="s">
        <v>217</v>
      </c>
      <c r="T31" s="17"/>
    </row>
    <row r="32" spans="2:20" x14ac:dyDescent="0.25">
      <c r="B32" s="15">
        <v>122</v>
      </c>
      <c r="C32" s="23" t="s">
        <v>129</v>
      </c>
      <c r="D32" s="16" t="s">
        <v>128</v>
      </c>
      <c r="E32" s="16" t="s">
        <v>336</v>
      </c>
      <c r="F32" s="16" t="s">
        <v>337</v>
      </c>
      <c r="G32" s="15"/>
      <c r="H32" s="12">
        <v>1</v>
      </c>
      <c r="I32" s="12">
        <v>50</v>
      </c>
      <c r="J32" s="12">
        <v>0</v>
      </c>
      <c r="K32" s="12">
        <v>1</v>
      </c>
      <c r="L32" s="12"/>
      <c r="M32" s="12">
        <v>1</v>
      </c>
      <c r="N32" s="22">
        <v>22000</v>
      </c>
      <c r="O32" s="24">
        <f t="shared" si="0"/>
        <v>57200</v>
      </c>
      <c r="P32" s="34">
        <v>0.2</v>
      </c>
      <c r="Q32" s="22">
        <f t="shared" si="3"/>
        <v>45760</v>
      </c>
      <c r="R32" s="58">
        <f t="shared" si="1"/>
        <v>24200.000000000004</v>
      </c>
      <c r="S32" s="12" t="s">
        <v>217</v>
      </c>
      <c r="T32" s="17"/>
    </row>
    <row r="33" spans="2:20" x14ac:dyDescent="0.25">
      <c r="B33" s="15">
        <v>123</v>
      </c>
      <c r="C33" s="23" t="s">
        <v>130</v>
      </c>
      <c r="D33" s="16" t="s">
        <v>128</v>
      </c>
      <c r="E33" s="16" t="s">
        <v>336</v>
      </c>
      <c r="F33" s="16" t="s">
        <v>337</v>
      </c>
      <c r="G33" s="15"/>
      <c r="H33" s="12">
        <v>1</v>
      </c>
      <c r="I33" s="12">
        <v>53</v>
      </c>
      <c r="J33" s="12">
        <v>0</v>
      </c>
      <c r="K33" s="12">
        <v>1</v>
      </c>
      <c r="L33" s="12"/>
      <c r="M33" s="12">
        <v>1</v>
      </c>
      <c r="N33" s="22">
        <v>22000</v>
      </c>
      <c r="O33" s="24">
        <f t="shared" si="0"/>
        <v>57200</v>
      </c>
      <c r="P33" s="34">
        <v>0.2</v>
      </c>
      <c r="Q33" s="22">
        <f t="shared" si="3"/>
        <v>45760</v>
      </c>
      <c r="R33" s="58">
        <f t="shared" si="1"/>
        <v>24200.000000000004</v>
      </c>
      <c r="S33" s="12" t="s">
        <v>217</v>
      </c>
      <c r="T33" s="17"/>
    </row>
    <row r="34" spans="2:20" x14ac:dyDescent="0.25">
      <c r="B34" s="15">
        <v>124</v>
      </c>
      <c r="C34" s="23" t="s">
        <v>131</v>
      </c>
      <c r="D34" s="16"/>
      <c r="E34" s="16" t="s">
        <v>336</v>
      </c>
      <c r="F34" s="16" t="s">
        <v>337</v>
      </c>
      <c r="G34" s="15"/>
      <c r="H34" s="12">
        <v>1</v>
      </c>
      <c r="I34" s="12">
        <v>50</v>
      </c>
      <c r="J34" s="12">
        <v>0</v>
      </c>
      <c r="K34" s="12">
        <v>1</v>
      </c>
      <c r="L34" s="12"/>
      <c r="M34" s="12">
        <v>1</v>
      </c>
      <c r="N34" s="22">
        <v>22000</v>
      </c>
      <c r="O34" s="24">
        <f t="shared" si="0"/>
        <v>57200</v>
      </c>
      <c r="P34" s="34">
        <v>0.2</v>
      </c>
      <c r="Q34" s="22">
        <f t="shared" si="3"/>
        <v>45760</v>
      </c>
      <c r="R34" s="58">
        <f t="shared" si="1"/>
        <v>24200.000000000004</v>
      </c>
      <c r="S34" s="12" t="s">
        <v>217</v>
      </c>
      <c r="T34" s="17"/>
    </row>
    <row r="35" spans="2:20" x14ac:dyDescent="0.25">
      <c r="B35" s="15">
        <v>23</v>
      </c>
      <c r="C35" s="23" t="s">
        <v>357</v>
      </c>
      <c r="D35" s="16" t="s">
        <v>80</v>
      </c>
      <c r="E35" s="16" t="s">
        <v>300</v>
      </c>
      <c r="F35" s="16" t="s">
        <v>307</v>
      </c>
      <c r="G35" s="15" t="s">
        <v>71</v>
      </c>
      <c r="H35" s="12">
        <v>2</v>
      </c>
      <c r="I35" s="12">
        <v>50</v>
      </c>
      <c r="J35" s="12">
        <v>1</v>
      </c>
      <c r="K35" s="12">
        <v>1</v>
      </c>
      <c r="L35" s="12"/>
      <c r="M35" s="12">
        <v>1</v>
      </c>
      <c r="N35" s="22">
        <v>80000</v>
      </c>
      <c r="O35" s="24">
        <f t="shared" si="0"/>
        <v>208000</v>
      </c>
      <c r="P35" s="34">
        <v>0.2</v>
      </c>
      <c r="Q35" s="22">
        <f t="shared" si="2"/>
        <v>166400</v>
      </c>
      <c r="R35" s="58">
        <f t="shared" si="1"/>
        <v>88000</v>
      </c>
      <c r="S35" s="12" t="s">
        <v>204</v>
      </c>
      <c r="T35" s="17"/>
    </row>
    <row r="36" spans="2:20" x14ac:dyDescent="0.25">
      <c r="B36" s="15">
        <v>24</v>
      </c>
      <c r="C36" s="23" t="s">
        <v>301</v>
      </c>
      <c r="D36" s="16" t="s">
        <v>81</v>
      </c>
      <c r="E36" s="16" t="s">
        <v>300</v>
      </c>
      <c r="F36" s="16" t="s">
        <v>307</v>
      </c>
      <c r="G36" s="15" t="s">
        <v>71</v>
      </c>
      <c r="H36" s="12">
        <v>2</v>
      </c>
      <c r="I36" s="12">
        <v>80</v>
      </c>
      <c r="J36" s="12">
        <v>1</v>
      </c>
      <c r="K36" s="12">
        <v>1</v>
      </c>
      <c r="L36" s="12"/>
      <c r="M36" s="12">
        <v>1</v>
      </c>
      <c r="N36" s="22">
        <v>50000</v>
      </c>
      <c r="O36" s="24">
        <f t="shared" si="0"/>
        <v>130000</v>
      </c>
      <c r="P36" s="34">
        <v>0.2</v>
      </c>
      <c r="Q36" s="22">
        <f t="shared" si="2"/>
        <v>104000</v>
      </c>
      <c r="R36" s="58">
        <f t="shared" si="1"/>
        <v>55000.000000000007</v>
      </c>
      <c r="S36" s="12" t="s">
        <v>204</v>
      </c>
      <c r="T36" s="17"/>
    </row>
    <row r="37" spans="2:20" x14ac:dyDescent="0.25">
      <c r="B37" s="15">
        <v>25</v>
      </c>
      <c r="C37" s="23" t="s">
        <v>302</v>
      </c>
      <c r="D37" s="16" t="s">
        <v>82</v>
      </c>
      <c r="E37" s="16" t="s">
        <v>300</v>
      </c>
      <c r="F37" s="16" t="s">
        <v>307</v>
      </c>
      <c r="G37" s="15" t="s">
        <v>71</v>
      </c>
      <c r="H37" s="12">
        <v>2</v>
      </c>
      <c r="I37" s="12">
        <v>50</v>
      </c>
      <c r="J37" s="12">
        <v>1</v>
      </c>
      <c r="K37" s="12">
        <v>1</v>
      </c>
      <c r="L37" s="12"/>
      <c r="M37" s="12">
        <v>1</v>
      </c>
      <c r="N37" s="22">
        <v>70000</v>
      </c>
      <c r="O37" s="24">
        <f t="shared" si="0"/>
        <v>182000</v>
      </c>
      <c r="P37" s="34">
        <v>0.2</v>
      </c>
      <c r="Q37" s="22">
        <f t="shared" si="2"/>
        <v>145600</v>
      </c>
      <c r="R37" s="58">
        <f t="shared" si="1"/>
        <v>77000</v>
      </c>
      <c r="S37" s="12" t="s">
        <v>204</v>
      </c>
      <c r="T37" s="17"/>
    </row>
    <row r="38" spans="2:20" x14ac:dyDescent="0.25">
      <c r="B38" s="15">
        <v>26</v>
      </c>
      <c r="C38" s="23" t="s">
        <v>303</v>
      </c>
      <c r="D38" s="16" t="s">
        <v>83</v>
      </c>
      <c r="E38" s="16" t="s">
        <v>300</v>
      </c>
      <c r="F38" s="16" t="s">
        <v>307</v>
      </c>
      <c r="G38" s="15" t="s">
        <v>71</v>
      </c>
      <c r="H38" s="12">
        <v>2</v>
      </c>
      <c r="I38" s="12">
        <v>50</v>
      </c>
      <c r="J38" s="12">
        <v>1</v>
      </c>
      <c r="K38" s="12">
        <v>1</v>
      </c>
      <c r="L38" s="12"/>
      <c r="M38" s="12">
        <v>1</v>
      </c>
      <c r="N38" s="22">
        <v>45000</v>
      </c>
      <c r="O38" s="24">
        <f t="shared" si="0"/>
        <v>117000</v>
      </c>
      <c r="P38" s="34">
        <v>0.2</v>
      </c>
      <c r="Q38" s="22">
        <f t="shared" si="2"/>
        <v>93600</v>
      </c>
      <c r="R38" s="58">
        <f t="shared" si="1"/>
        <v>49500.000000000007</v>
      </c>
      <c r="S38" s="12" t="s">
        <v>204</v>
      </c>
      <c r="T38" s="17"/>
    </row>
    <row r="39" spans="2:20" x14ac:dyDescent="0.25">
      <c r="B39" s="15">
        <v>27</v>
      </c>
      <c r="C39" s="23" t="s">
        <v>304</v>
      </c>
      <c r="D39" s="16" t="s">
        <v>84</v>
      </c>
      <c r="E39" s="16" t="s">
        <v>300</v>
      </c>
      <c r="F39" s="16" t="s">
        <v>307</v>
      </c>
      <c r="G39" s="15" t="s">
        <v>71</v>
      </c>
      <c r="H39" s="12">
        <v>2</v>
      </c>
      <c r="I39" s="12">
        <v>50</v>
      </c>
      <c r="J39" s="12">
        <v>1</v>
      </c>
      <c r="K39" s="12">
        <v>1</v>
      </c>
      <c r="L39" s="12"/>
      <c r="M39" s="12">
        <v>1</v>
      </c>
      <c r="N39" s="22">
        <v>60000</v>
      </c>
      <c r="O39" s="24">
        <f t="shared" si="0"/>
        <v>156000</v>
      </c>
      <c r="P39" s="34">
        <v>0.2</v>
      </c>
      <c r="Q39" s="22">
        <f t="shared" si="2"/>
        <v>124800</v>
      </c>
      <c r="R39" s="58">
        <f t="shared" si="1"/>
        <v>66000</v>
      </c>
      <c r="S39" s="12" t="s">
        <v>204</v>
      </c>
      <c r="T39" s="17"/>
    </row>
    <row r="40" spans="2:20" x14ac:dyDescent="0.25">
      <c r="B40" s="15">
        <v>28</v>
      </c>
      <c r="C40" s="23" t="s">
        <v>305</v>
      </c>
      <c r="D40" s="16" t="s">
        <v>85</v>
      </c>
      <c r="E40" s="16" t="s">
        <v>300</v>
      </c>
      <c r="F40" s="16" t="s">
        <v>307</v>
      </c>
      <c r="G40" s="15" t="s">
        <v>71</v>
      </c>
      <c r="H40" s="12">
        <v>2</v>
      </c>
      <c r="I40" s="12">
        <v>50</v>
      </c>
      <c r="J40" s="12">
        <v>1</v>
      </c>
      <c r="K40" s="12">
        <v>1</v>
      </c>
      <c r="L40" s="12"/>
      <c r="M40" s="12">
        <v>1</v>
      </c>
      <c r="N40" s="22">
        <v>90000</v>
      </c>
      <c r="O40" s="24">
        <f t="shared" si="0"/>
        <v>234000</v>
      </c>
      <c r="P40" s="34">
        <v>0.2</v>
      </c>
      <c r="Q40" s="22">
        <f t="shared" si="2"/>
        <v>187200</v>
      </c>
      <c r="R40" s="58">
        <f t="shared" si="1"/>
        <v>99000.000000000015</v>
      </c>
      <c r="S40" s="12" t="s">
        <v>204</v>
      </c>
      <c r="T40" s="17"/>
    </row>
    <row r="41" spans="2:20" x14ac:dyDescent="0.25">
      <c r="B41" s="15">
        <v>29</v>
      </c>
      <c r="C41" s="23" t="s">
        <v>306</v>
      </c>
      <c r="D41" s="16" t="s">
        <v>86</v>
      </c>
      <c r="E41" s="16" t="s">
        <v>300</v>
      </c>
      <c r="F41" s="16" t="s">
        <v>307</v>
      </c>
      <c r="G41" s="15" t="s">
        <v>71</v>
      </c>
      <c r="H41" s="12">
        <v>2</v>
      </c>
      <c r="I41" s="12">
        <v>22</v>
      </c>
      <c r="J41" s="12">
        <v>1</v>
      </c>
      <c r="K41" s="12">
        <v>1</v>
      </c>
      <c r="L41" s="12"/>
      <c r="M41" s="12">
        <v>1</v>
      </c>
      <c r="N41" s="22">
        <v>90000</v>
      </c>
      <c r="O41" s="24">
        <f t="shared" si="0"/>
        <v>234000</v>
      </c>
      <c r="P41" s="34">
        <v>0.2</v>
      </c>
      <c r="Q41" s="22">
        <f t="shared" si="2"/>
        <v>187200</v>
      </c>
      <c r="R41" s="58">
        <f t="shared" si="1"/>
        <v>99000.000000000015</v>
      </c>
      <c r="S41" s="12" t="s">
        <v>204</v>
      </c>
      <c r="T41" s="17"/>
    </row>
    <row r="42" spans="2:20" x14ac:dyDescent="0.25">
      <c r="B42" s="15">
        <v>30</v>
      </c>
      <c r="C42" s="23" t="s">
        <v>308</v>
      </c>
      <c r="D42" s="16" t="s">
        <v>97</v>
      </c>
      <c r="E42" s="16" t="s">
        <v>300</v>
      </c>
      <c r="F42" s="16" t="s">
        <v>307</v>
      </c>
      <c r="G42" s="15" t="s">
        <v>71</v>
      </c>
      <c r="H42" s="12">
        <v>5</v>
      </c>
      <c r="I42" s="12">
        <v>50</v>
      </c>
      <c r="J42" s="12">
        <v>4</v>
      </c>
      <c r="K42" s="12">
        <v>1</v>
      </c>
      <c r="L42" s="12"/>
      <c r="M42" s="12">
        <v>1</v>
      </c>
      <c r="N42" s="22">
        <v>35000</v>
      </c>
      <c r="O42" s="24">
        <f t="shared" si="0"/>
        <v>91000</v>
      </c>
      <c r="P42" s="34">
        <v>0.2</v>
      </c>
      <c r="Q42" s="22">
        <f t="shared" si="2"/>
        <v>72800</v>
      </c>
      <c r="R42" s="58">
        <f t="shared" si="1"/>
        <v>38500</v>
      </c>
      <c r="S42" s="12" t="s">
        <v>204</v>
      </c>
      <c r="T42" s="17"/>
    </row>
    <row r="43" spans="2:20" x14ac:dyDescent="0.25">
      <c r="B43" s="15">
        <v>31</v>
      </c>
      <c r="C43" s="23" t="s">
        <v>309</v>
      </c>
      <c r="D43" s="16" t="s">
        <v>98</v>
      </c>
      <c r="E43" s="16" t="s">
        <v>300</v>
      </c>
      <c r="F43" s="16" t="s">
        <v>307</v>
      </c>
      <c r="G43" s="15" t="s">
        <v>71</v>
      </c>
      <c r="H43" s="12">
        <v>5</v>
      </c>
      <c r="I43" s="12">
        <v>50</v>
      </c>
      <c r="J43" s="12">
        <v>4</v>
      </c>
      <c r="K43" s="12">
        <v>1</v>
      </c>
      <c r="L43" s="12"/>
      <c r="M43" s="12">
        <v>1</v>
      </c>
      <c r="N43" s="22">
        <v>45000</v>
      </c>
      <c r="O43" s="24">
        <f t="shared" si="0"/>
        <v>117000</v>
      </c>
      <c r="P43" s="34">
        <v>0.2</v>
      </c>
      <c r="Q43" s="22">
        <f t="shared" si="2"/>
        <v>93600</v>
      </c>
      <c r="R43" s="58">
        <f t="shared" si="1"/>
        <v>49500.000000000007</v>
      </c>
      <c r="S43" s="12" t="s">
        <v>204</v>
      </c>
      <c r="T43" s="17"/>
    </row>
    <row r="44" spans="2:20" x14ac:dyDescent="0.25">
      <c r="B44" s="15">
        <v>32</v>
      </c>
      <c r="C44" s="23" t="s">
        <v>310</v>
      </c>
      <c r="D44" s="16" t="s">
        <v>99</v>
      </c>
      <c r="E44" s="16" t="s">
        <v>300</v>
      </c>
      <c r="F44" s="16" t="s">
        <v>307</v>
      </c>
      <c r="G44" s="15" t="s">
        <v>71</v>
      </c>
      <c r="H44" s="12">
        <v>1</v>
      </c>
      <c r="I44" s="12">
        <v>50</v>
      </c>
      <c r="J44" s="12">
        <v>0</v>
      </c>
      <c r="K44" s="12">
        <v>1</v>
      </c>
      <c r="L44" s="12"/>
      <c r="M44" s="12">
        <v>1</v>
      </c>
      <c r="N44" s="22">
        <v>90000</v>
      </c>
      <c r="O44" s="24">
        <f t="shared" si="0"/>
        <v>234000</v>
      </c>
      <c r="P44" s="34">
        <v>0.2</v>
      </c>
      <c r="Q44" s="22">
        <f t="shared" si="2"/>
        <v>187200</v>
      </c>
      <c r="R44" s="58">
        <f t="shared" si="1"/>
        <v>99000.000000000015</v>
      </c>
      <c r="S44" s="12" t="s">
        <v>204</v>
      </c>
      <c r="T44" s="17"/>
    </row>
    <row r="45" spans="2:20" x14ac:dyDescent="0.25">
      <c r="B45" s="15">
        <v>33</v>
      </c>
      <c r="C45" s="23" t="s">
        <v>311</v>
      </c>
      <c r="D45" s="16" t="s">
        <v>100</v>
      </c>
      <c r="E45" s="16" t="s">
        <v>300</v>
      </c>
      <c r="F45" s="16" t="s">
        <v>307</v>
      </c>
      <c r="G45" s="15" t="s">
        <v>71</v>
      </c>
      <c r="H45" s="12">
        <v>1</v>
      </c>
      <c r="I45" s="12">
        <v>50</v>
      </c>
      <c r="J45" s="12">
        <v>0</v>
      </c>
      <c r="K45" s="12">
        <v>1</v>
      </c>
      <c r="L45" s="12"/>
      <c r="M45" s="12">
        <v>1</v>
      </c>
      <c r="N45" s="22">
        <v>120000</v>
      </c>
      <c r="O45" s="24">
        <f t="shared" si="0"/>
        <v>312000</v>
      </c>
      <c r="P45" s="34">
        <v>0.2</v>
      </c>
      <c r="Q45" s="22">
        <f t="shared" si="2"/>
        <v>249600</v>
      </c>
      <c r="R45" s="58">
        <f t="shared" si="1"/>
        <v>132000</v>
      </c>
      <c r="S45" s="12" t="s">
        <v>204</v>
      </c>
      <c r="T45" s="17"/>
    </row>
    <row r="46" spans="2:20" x14ac:dyDescent="0.25">
      <c r="B46" s="15">
        <v>34</v>
      </c>
      <c r="C46" s="23" t="s">
        <v>312</v>
      </c>
      <c r="D46" s="16" t="s">
        <v>360</v>
      </c>
      <c r="E46" s="16" t="s">
        <v>300</v>
      </c>
      <c r="F46" s="16" t="s">
        <v>307</v>
      </c>
      <c r="G46" s="15" t="s">
        <v>71</v>
      </c>
      <c r="H46" s="12">
        <v>1</v>
      </c>
      <c r="I46" s="12">
        <v>22</v>
      </c>
      <c r="J46" s="12">
        <v>0</v>
      </c>
      <c r="K46" s="12">
        <v>1</v>
      </c>
      <c r="L46" s="12"/>
      <c r="M46" s="12">
        <v>1</v>
      </c>
      <c r="N46" s="22">
        <v>90000</v>
      </c>
      <c r="O46" s="24">
        <f t="shared" si="0"/>
        <v>234000</v>
      </c>
      <c r="P46" s="34">
        <v>0.2</v>
      </c>
      <c r="Q46" s="22">
        <f t="shared" si="2"/>
        <v>187200</v>
      </c>
      <c r="R46" s="58">
        <f t="shared" si="1"/>
        <v>99000.000000000015</v>
      </c>
      <c r="S46" s="12" t="s">
        <v>204</v>
      </c>
      <c r="T46" s="17"/>
    </row>
    <row r="47" spans="2:20" x14ac:dyDescent="0.25">
      <c r="B47" s="15">
        <v>35</v>
      </c>
      <c r="C47" s="23" t="s">
        <v>255</v>
      </c>
      <c r="D47" s="16" t="s">
        <v>231</v>
      </c>
      <c r="E47" s="16" t="s">
        <v>300</v>
      </c>
      <c r="F47" s="16" t="s">
        <v>307</v>
      </c>
      <c r="G47" s="15" t="s">
        <v>71</v>
      </c>
      <c r="H47" s="12">
        <v>1</v>
      </c>
      <c r="I47" s="12">
        <v>50</v>
      </c>
      <c r="J47" s="12">
        <v>0</v>
      </c>
      <c r="K47" s="12">
        <v>1</v>
      </c>
      <c r="L47" s="12"/>
      <c r="M47" s="12">
        <v>1</v>
      </c>
      <c r="N47" s="22">
        <v>110000</v>
      </c>
      <c r="O47" s="24">
        <f t="shared" si="0"/>
        <v>286000</v>
      </c>
      <c r="P47" s="34">
        <v>0.2</v>
      </c>
      <c r="Q47" s="22">
        <f t="shared" si="2"/>
        <v>228800</v>
      </c>
      <c r="R47" s="58">
        <f t="shared" si="1"/>
        <v>121000.00000000001</v>
      </c>
      <c r="S47" s="12" t="s">
        <v>204</v>
      </c>
      <c r="T47" s="17"/>
    </row>
    <row r="48" spans="2:20" x14ac:dyDescent="0.25">
      <c r="B48" s="15">
        <v>36</v>
      </c>
      <c r="C48" s="23" t="s">
        <v>359</v>
      </c>
      <c r="D48" s="16" t="s">
        <v>92</v>
      </c>
      <c r="E48" s="16" t="s">
        <v>300</v>
      </c>
      <c r="F48" s="16" t="s">
        <v>307</v>
      </c>
      <c r="G48" s="15" t="s">
        <v>205</v>
      </c>
      <c r="H48" s="19">
        <v>1</v>
      </c>
      <c r="I48" s="12">
        <v>50</v>
      </c>
      <c r="J48" s="12">
        <v>0</v>
      </c>
      <c r="K48" s="12">
        <v>1</v>
      </c>
      <c r="L48" s="19"/>
      <c r="M48" s="12">
        <v>1</v>
      </c>
      <c r="N48" s="25">
        <v>50000</v>
      </c>
      <c r="O48" s="24">
        <f t="shared" si="0"/>
        <v>130000</v>
      </c>
      <c r="P48" s="34">
        <v>0.2</v>
      </c>
      <c r="Q48" s="22">
        <f t="shared" si="2"/>
        <v>104000</v>
      </c>
      <c r="R48" s="58">
        <f t="shared" si="1"/>
        <v>55000.000000000007</v>
      </c>
      <c r="S48" s="19" t="s">
        <v>218</v>
      </c>
      <c r="T48" s="17"/>
    </row>
    <row r="49" spans="1:20" x14ac:dyDescent="0.25">
      <c r="B49" s="15">
        <v>37</v>
      </c>
      <c r="C49" s="23" t="s">
        <v>160</v>
      </c>
      <c r="D49" s="16" t="s">
        <v>92</v>
      </c>
      <c r="E49" s="16" t="s">
        <v>300</v>
      </c>
      <c r="F49" s="16" t="s">
        <v>307</v>
      </c>
      <c r="G49" s="15" t="s">
        <v>205</v>
      </c>
      <c r="H49" s="19">
        <v>1</v>
      </c>
      <c r="I49" s="12">
        <v>22</v>
      </c>
      <c r="J49" s="12">
        <v>0</v>
      </c>
      <c r="K49" s="12">
        <v>1</v>
      </c>
      <c r="L49" s="19"/>
      <c r="M49" s="12">
        <v>1</v>
      </c>
      <c r="N49" s="25">
        <v>52000</v>
      </c>
      <c r="O49" s="24">
        <f t="shared" si="0"/>
        <v>135200</v>
      </c>
      <c r="P49" s="34">
        <v>0.2</v>
      </c>
      <c r="Q49" s="22">
        <f t="shared" si="2"/>
        <v>108160</v>
      </c>
      <c r="R49" s="58">
        <f t="shared" si="1"/>
        <v>57200.000000000007</v>
      </c>
      <c r="S49" s="19" t="s">
        <v>218</v>
      </c>
      <c r="T49" s="17"/>
    </row>
    <row r="50" spans="1:20" x14ac:dyDescent="0.25">
      <c r="B50" s="15">
        <v>38</v>
      </c>
      <c r="C50" s="23" t="s">
        <v>162</v>
      </c>
      <c r="D50" s="16" t="s">
        <v>92</v>
      </c>
      <c r="E50" s="16" t="s">
        <v>300</v>
      </c>
      <c r="F50" s="16" t="s">
        <v>307</v>
      </c>
      <c r="G50" s="15" t="s">
        <v>205</v>
      </c>
      <c r="H50" s="19">
        <v>1</v>
      </c>
      <c r="I50" s="12">
        <v>50</v>
      </c>
      <c r="J50" s="12">
        <v>0</v>
      </c>
      <c r="K50" s="12">
        <v>1</v>
      </c>
      <c r="L50" s="19"/>
      <c r="M50" s="12">
        <v>1</v>
      </c>
      <c r="N50" s="25">
        <v>52000</v>
      </c>
      <c r="O50" s="24">
        <f t="shared" si="0"/>
        <v>135200</v>
      </c>
      <c r="P50" s="34">
        <v>0.2</v>
      </c>
      <c r="Q50" s="22">
        <f t="shared" si="2"/>
        <v>108160</v>
      </c>
      <c r="R50" s="58">
        <f t="shared" si="1"/>
        <v>57200.000000000007</v>
      </c>
      <c r="S50" s="19" t="s">
        <v>218</v>
      </c>
      <c r="T50" s="17"/>
    </row>
    <row r="51" spans="1:20" x14ac:dyDescent="0.25">
      <c r="B51" s="15">
        <v>39</v>
      </c>
      <c r="C51" s="23" t="s">
        <v>163</v>
      </c>
      <c r="D51" s="16" t="s">
        <v>92</v>
      </c>
      <c r="E51" s="16" t="s">
        <v>300</v>
      </c>
      <c r="F51" s="16" t="s">
        <v>307</v>
      </c>
      <c r="G51" s="15" t="s">
        <v>205</v>
      </c>
      <c r="H51" s="19">
        <v>1</v>
      </c>
      <c r="I51" s="12">
        <v>50</v>
      </c>
      <c r="J51" s="12">
        <v>0</v>
      </c>
      <c r="K51" s="12">
        <v>1</v>
      </c>
      <c r="L51" s="19"/>
      <c r="M51" s="12">
        <v>1</v>
      </c>
      <c r="N51" s="25">
        <v>40000</v>
      </c>
      <c r="O51" s="24">
        <f t="shared" si="0"/>
        <v>104000</v>
      </c>
      <c r="P51" s="34">
        <v>0.2</v>
      </c>
      <c r="Q51" s="22">
        <f t="shared" si="2"/>
        <v>83200</v>
      </c>
      <c r="R51" s="58">
        <f t="shared" si="1"/>
        <v>44000</v>
      </c>
      <c r="S51" s="19" t="s">
        <v>218</v>
      </c>
      <c r="T51" s="17"/>
    </row>
    <row r="52" spans="1:20" x14ac:dyDescent="0.25">
      <c r="B52" s="15">
        <v>40</v>
      </c>
      <c r="C52" s="23" t="s">
        <v>161</v>
      </c>
      <c r="D52" s="16" t="s">
        <v>92</v>
      </c>
      <c r="E52" s="16" t="s">
        <v>300</v>
      </c>
      <c r="F52" s="16" t="s">
        <v>307</v>
      </c>
      <c r="G52" s="15" t="s">
        <v>205</v>
      </c>
      <c r="H52" s="19">
        <v>1</v>
      </c>
      <c r="I52" s="12">
        <v>50</v>
      </c>
      <c r="J52" s="12">
        <v>8</v>
      </c>
      <c r="K52" s="12">
        <v>1</v>
      </c>
      <c r="L52" s="19"/>
      <c r="M52" s="12">
        <v>1</v>
      </c>
      <c r="N52" s="25">
        <v>38000</v>
      </c>
      <c r="O52" s="24">
        <f t="shared" si="0"/>
        <v>98800</v>
      </c>
      <c r="P52" s="34">
        <v>0.2</v>
      </c>
      <c r="Q52" s="22">
        <f t="shared" si="2"/>
        <v>79040</v>
      </c>
      <c r="R52" s="58">
        <f t="shared" si="1"/>
        <v>41800</v>
      </c>
      <c r="S52" s="19" t="s">
        <v>218</v>
      </c>
      <c r="T52" s="17"/>
    </row>
    <row r="53" spans="1:20" x14ac:dyDescent="0.25">
      <c r="B53" s="15">
        <v>41</v>
      </c>
      <c r="C53" s="23" t="s">
        <v>164</v>
      </c>
      <c r="D53" s="16" t="s">
        <v>92</v>
      </c>
      <c r="E53" s="16" t="s">
        <v>300</v>
      </c>
      <c r="F53" s="16" t="s">
        <v>307</v>
      </c>
      <c r="G53" s="15" t="s">
        <v>205</v>
      </c>
      <c r="H53" s="19">
        <v>1</v>
      </c>
      <c r="I53" s="12">
        <v>50</v>
      </c>
      <c r="J53" s="12">
        <v>0</v>
      </c>
      <c r="K53" s="12">
        <v>1</v>
      </c>
      <c r="L53" s="19"/>
      <c r="M53" s="12">
        <v>1</v>
      </c>
      <c r="N53" s="25">
        <v>38000</v>
      </c>
      <c r="O53" s="24">
        <f t="shared" si="0"/>
        <v>98800</v>
      </c>
      <c r="P53" s="34">
        <v>0.2</v>
      </c>
      <c r="Q53" s="22">
        <f t="shared" si="2"/>
        <v>79040</v>
      </c>
      <c r="R53" s="58">
        <f t="shared" si="1"/>
        <v>41800</v>
      </c>
      <c r="S53" s="19" t="s">
        <v>218</v>
      </c>
      <c r="T53" s="17"/>
    </row>
    <row r="54" spans="1:20" x14ac:dyDescent="0.25">
      <c r="B54" s="15">
        <v>42</v>
      </c>
      <c r="C54" s="23" t="s">
        <v>165</v>
      </c>
      <c r="D54" s="16" t="s">
        <v>92</v>
      </c>
      <c r="E54" s="16" t="s">
        <v>300</v>
      </c>
      <c r="F54" s="16" t="s">
        <v>307</v>
      </c>
      <c r="G54" s="15" t="s">
        <v>205</v>
      </c>
      <c r="H54" s="19">
        <v>1</v>
      </c>
      <c r="I54" s="12">
        <v>50</v>
      </c>
      <c r="J54" s="12">
        <v>0</v>
      </c>
      <c r="K54" s="12">
        <v>1</v>
      </c>
      <c r="L54" s="19"/>
      <c r="M54" s="12">
        <v>1</v>
      </c>
      <c r="N54" s="25">
        <v>38000</v>
      </c>
      <c r="O54" s="24">
        <f t="shared" si="0"/>
        <v>98800</v>
      </c>
      <c r="P54" s="34">
        <v>0.2</v>
      </c>
      <c r="Q54" s="22">
        <f t="shared" si="2"/>
        <v>79040</v>
      </c>
      <c r="R54" s="58">
        <f t="shared" si="1"/>
        <v>41800</v>
      </c>
      <c r="S54" s="19" t="s">
        <v>218</v>
      </c>
      <c r="T54" s="17"/>
    </row>
    <row r="55" spans="1:20" x14ac:dyDescent="0.25">
      <c r="B55" s="15">
        <v>43</v>
      </c>
      <c r="C55" s="23" t="s">
        <v>166</v>
      </c>
      <c r="D55" s="16" t="s">
        <v>92</v>
      </c>
      <c r="E55" s="16" t="s">
        <v>300</v>
      </c>
      <c r="F55" s="16" t="s">
        <v>307</v>
      </c>
      <c r="G55" s="15" t="s">
        <v>205</v>
      </c>
      <c r="H55" s="19">
        <v>1</v>
      </c>
      <c r="I55" s="12">
        <v>50</v>
      </c>
      <c r="J55" s="12">
        <v>0</v>
      </c>
      <c r="K55" s="12">
        <v>1</v>
      </c>
      <c r="L55" s="19"/>
      <c r="M55" s="12">
        <v>1</v>
      </c>
      <c r="N55" s="25">
        <v>36000</v>
      </c>
      <c r="O55" s="24">
        <f t="shared" si="0"/>
        <v>93600</v>
      </c>
      <c r="P55" s="34">
        <v>0.2</v>
      </c>
      <c r="Q55" s="22">
        <f t="shared" si="2"/>
        <v>74880</v>
      </c>
      <c r="R55" s="58">
        <f t="shared" si="1"/>
        <v>39600</v>
      </c>
      <c r="S55" s="19" t="s">
        <v>218</v>
      </c>
      <c r="T55" s="17"/>
    </row>
    <row r="56" spans="1:20" s="50" customFormat="1" x14ac:dyDescent="0.25">
      <c r="B56" s="51">
        <v>44</v>
      </c>
      <c r="C56" s="43" t="s">
        <v>256</v>
      </c>
      <c r="D56" s="44" t="s">
        <v>91</v>
      </c>
      <c r="E56" s="41" t="s">
        <v>320</v>
      </c>
      <c r="F56" s="41" t="s">
        <v>313</v>
      </c>
      <c r="G56" s="45" t="s">
        <v>71</v>
      </c>
      <c r="H56" s="52">
        <v>2</v>
      </c>
      <c r="I56" s="12">
        <v>50</v>
      </c>
      <c r="J56" s="52">
        <v>2</v>
      </c>
      <c r="K56" s="46">
        <v>1</v>
      </c>
      <c r="L56" s="46"/>
      <c r="M56" s="46">
        <v>1</v>
      </c>
      <c r="N56" s="53">
        <v>135000</v>
      </c>
      <c r="O56" s="24">
        <f t="shared" si="0"/>
        <v>351000</v>
      </c>
      <c r="P56" s="54">
        <v>0.2</v>
      </c>
      <c r="Q56" s="53">
        <f t="shared" si="2"/>
        <v>280800</v>
      </c>
      <c r="R56" s="58">
        <f t="shared" si="1"/>
        <v>148500</v>
      </c>
      <c r="S56" s="52" t="s">
        <v>204</v>
      </c>
      <c r="T56" s="59"/>
    </row>
    <row r="57" spans="1:20" x14ac:dyDescent="0.25">
      <c r="B57" s="15">
        <v>45</v>
      </c>
      <c r="C57" s="23" t="s">
        <v>257</v>
      </c>
      <c r="D57" s="16" t="s">
        <v>92</v>
      </c>
      <c r="E57" s="16" t="s">
        <v>320</v>
      </c>
      <c r="F57" s="16" t="s">
        <v>313</v>
      </c>
      <c r="G57" s="15" t="s">
        <v>71</v>
      </c>
      <c r="H57" s="12">
        <v>1</v>
      </c>
      <c r="I57" s="12">
        <v>99</v>
      </c>
      <c r="J57" s="12">
        <v>0</v>
      </c>
      <c r="K57" s="12">
        <v>1</v>
      </c>
      <c r="L57" s="12"/>
      <c r="M57" s="12">
        <v>1</v>
      </c>
      <c r="N57" s="22">
        <v>170000</v>
      </c>
      <c r="O57" s="24">
        <f t="shared" si="0"/>
        <v>442000</v>
      </c>
      <c r="P57" s="34">
        <v>0.2</v>
      </c>
      <c r="Q57" s="22">
        <f t="shared" si="2"/>
        <v>353600</v>
      </c>
      <c r="R57" s="58">
        <f t="shared" si="1"/>
        <v>187000.00000000003</v>
      </c>
      <c r="S57" s="12" t="s">
        <v>204</v>
      </c>
      <c r="T57" s="17"/>
    </row>
    <row r="58" spans="1:20" s="50" customFormat="1" x14ac:dyDescent="0.25">
      <c r="B58" s="51">
        <v>46</v>
      </c>
      <c r="C58" s="43" t="s">
        <v>258</v>
      </c>
      <c r="D58" s="44" t="s">
        <v>92</v>
      </c>
      <c r="E58" s="41" t="s">
        <v>320</v>
      </c>
      <c r="F58" s="41" t="s">
        <v>313</v>
      </c>
      <c r="G58" s="45" t="s">
        <v>71</v>
      </c>
      <c r="H58" s="52">
        <v>1</v>
      </c>
      <c r="I58" s="12">
        <v>50</v>
      </c>
      <c r="J58" s="52">
        <v>0</v>
      </c>
      <c r="K58" s="46">
        <v>1</v>
      </c>
      <c r="L58" s="46"/>
      <c r="M58" s="46">
        <v>1</v>
      </c>
      <c r="N58" s="53">
        <v>170000</v>
      </c>
      <c r="O58" s="24">
        <f t="shared" si="0"/>
        <v>442000</v>
      </c>
      <c r="P58" s="54">
        <v>0.2</v>
      </c>
      <c r="Q58" s="53">
        <f t="shared" si="2"/>
        <v>353600</v>
      </c>
      <c r="R58" s="58">
        <f t="shared" si="1"/>
        <v>187000.00000000003</v>
      </c>
      <c r="S58" s="52" t="s">
        <v>204</v>
      </c>
      <c r="T58" s="59"/>
    </row>
    <row r="59" spans="1:20" s="50" customFormat="1" x14ac:dyDescent="0.25">
      <c r="B59" s="51">
        <v>47</v>
      </c>
      <c r="C59" s="43" t="s">
        <v>259</v>
      </c>
      <c r="D59" s="44" t="s">
        <v>92</v>
      </c>
      <c r="E59" s="41" t="s">
        <v>320</v>
      </c>
      <c r="F59" s="41" t="s">
        <v>313</v>
      </c>
      <c r="G59" s="45" t="s">
        <v>71</v>
      </c>
      <c r="H59" s="52">
        <v>2</v>
      </c>
      <c r="I59" s="12">
        <v>50</v>
      </c>
      <c r="J59" s="52">
        <v>0</v>
      </c>
      <c r="K59" s="46">
        <v>1</v>
      </c>
      <c r="L59" s="46"/>
      <c r="M59" s="46">
        <v>1</v>
      </c>
      <c r="N59" s="53">
        <v>100000</v>
      </c>
      <c r="O59" s="24">
        <f t="shared" si="0"/>
        <v>260000</v>
      </c>
      <c r="P59" s="54">
        <v>0.2</v>
      </c>
      <c r="Q59" s="53">
        <f t="shared" si="2"/>
        <v>208000</v>
      </c>
      <c r="R59" s="58">
        <f t="shared" si="1"/>
        <v>110000.00000000001</v>
      </c>
      <c r="S59" s="52" t="s">
        <v>204</v>
      </c>
      <c r="T59" s="59"/>
    </row>
    <row r="60" spans="1:20" x14ac:dyDescent="0.25">
      <c r="B60" s="15">
        <v>48</v>
      </c>
      <c r="C60" s="23" t="s">
        <v>260</v>
      </c>
      <c r="D60" s="16" t="s">
        <v>92</v>
      </c>
      <c r="E60" s="16" t="s">
        <v>320</v>
      </c>
      <c r="F60" s="16" t="s">
        <v>314</v>
      </c>
      <c r="G60" s="15" t="s">
        <v>71</v>
      </c>
      <c r="H60" s="12">
        <v>2</v>
      </c>
      <c r="I60" s="12">
        <v>50</v>
      </c>
      <c r="J60" s="12">
        <v>1</v>
      </c>
      <c r="K60" s="12">
        <v>1</v>
      </c>
      <c r="L60" s="12"/>
      <c r="M60" s="12">
        <v>1</v>
      </c>
      <c r="N60" s="22">
        <v>65000</v>
      </c>
      <c r="O60" s="24">
        <f t="shared" si="0"/>
        <v>169000</v>
      </c>
      <c r="P60" s="34">
        <v>0.2</v>
      </c>
      <c r="Q60" s="22">
        <f t="shared" si="2"/>
        <v>135200</v>
      </c>
      <c r="R60" s="58">
        <f t="shared" si="1"/>
        <v>71500</v>
      </c>
      <c r="S60" s="12" t="s">
        <v>204</v>
      </c>
      <c r="T60" s="17"/>
    </row>
    <row r="61" spans="1:20" x14ac:dyDescent="0.25">
      <c r="B61" s="15">
        <v>49</v>
      </c>
      <c r="C61" s="23" t="s">
        <v>261</v>
      </c>
      <c r="D61" s="16" t="s">
        <v>92</v>
      </c>
      <c r="E61" s="16" t="s">
        <v>320</v>
      </c>
      <c r="F61" s="16" t="s">
        <v>314</v>
      </c>
      <c r="G61" s="15" t="s">
        <v>71</v>
      </c>
      <c r="H61" s="12">
        <v>1</v>
      </c>
      <c r="I61" s="12">
        <v>50</v>
      </c>
      <c r="J61" s="12">
        <v>0</v>
      </c>
      <c r="K61" s="12">
        <v>1</v>
      </c>
      <c r="L61" s="12"/>
      <c r="M61" s="12">
        <v>1</v>
      </c>
      <c r="N61" s="22">
        <v>33000</v>
      </c>
      <c r="O61" s="24">
        <f t="shared" si="0"/>
        <v>85800</v>
      </c>
      <c r="P61" s="34">
        <v>0.2</v>
      </c>
      <c r="Q61" s="22">
        <f t="shared" si="2"/>
        <v>68640</v>
      </c>
      <c r="R61" s="58">
        <f t="shared" si="1"/>
        <v>36300</v>
      </c>
      <c r="S61" s="12" t="s">
        <v>204</v>
      </c>
      <c r="T61" s="17"/>
    </row>
    <row r="62" spans="1:20" x14ac:dyDescent="0.25">
      <c r="B62" s="15">
        <v>50</v>
      </c>
      <c r="C62" s="23" t="s">
        <v>262</v>
      </c>
      <c r="D62" s="16" t="s">
        <v>92</v>
      </c>
      <c r="E62" s="16" t="s">
        <v>320</v>
      </c>
      <c r="F62" s="16" t="s">
        <v>314</v>
      </c>
      <c r="G62" s="15" t="s">
        <v>71</v>
      </c>
      <c r="H62" s="12">
        <v>1</v>
      </c>
      <c r="I62" s="12">
        <v>50</v>
      </c>
      <c r="J62" s="12">
        <v>0</v>
      </c>
      <c r="K62" s="12">
        <v>1</v>
      </c>
      <c r="L62" s="12"/>
      <c r="M62" s="12">
        <v>1</v>
      </c>
      <c r="N62" s="22">
        <v>33000</v>
      </c>
      <c r="O62" s="24">
        <f t="shared" si="0"/>
        <v>85800</v>
      </c>
      <c r="P62" s="34">
        <v>0.2</v>
      </c>
      <c r="Q62" s="22">
        <f t="shared" si="2"/>
        <v>68640</v>
      </c>
      <c r="R62" s="58">
        <f t="shared" si="1"/>
        <v>36300</v>
      </c>
      <c r="S62" s="12" t="s">
        <v>204</v>
      </c>
      <c r="T62" s="17"/>
    </row>
    <row r="63" spans="1:20" x14ac:dyDescent="0.25">
      <c r="B63" s="15">
        <v>51</v>
      </c>
      <c r="C63" s="23" t="s">
        <v>263</v>
      </c>
      <c r="D63" s="16" t="s">
        <v>92</v>
      </c>
      <c r="E63" s="16" t="s">
        <v>320</v>
      </c>
      <c r="F63" s="16" t="s">
        <v>314</v>
      </c>
      <c r="G63" s="15" t="s">
        <v>71</v>
      </c>
      <c r="H63" s="12">
        <v>1</v>
      </c>
      <c r="I63" s="12">
        <v>50</v>
      </c>
      <c r="J63" s="12">
        <v>0</v>
      </c>
      <c r="K63" s="12">
        <v>1</v>
      </c>
      <c r="L63" s="12"/>
      <c r="M63" s="12">
        <v>1</v>
      </c>
      <c r="N63" s="22">
        <v>33000</v>
      </c>
      <c r="O63" s="24">
        <f t="shared" si="0"/>
        <v>85800</v>
      </c>
      <c r="P63" s="34">
        <v>0.2</v>
      </c>
      <c r="Q63" s="22">
        <f t="shared" si="2"/>
        <v>68640</v>
      </c>
      <c r="R63" s="58">
        <f t="shared" si="1"/>
        <v>36300</v>
      </c>
      <c r="S63" s="12" t="s">
        <v>204</v>
      </c>
      <c r="T63" s="17"/>
    </row>
    <row r="64" spans="1:20" s="49" customFormat="1" x14ac:dyDescent="0.25">
      <c r="A64" s="49">
        <v>1</v>
      </c>
      <c r="B64" s="45">
        <v>52</v>
      </c>
      <c r="C64" s="42" t="s">
        <v>264</v>
      </c>
      <c r="D64" s="41" t="s">
        <v>92</v>
      </c>
      <c r="E64" s="41" t="s">
        <v>320</v>
      </c>
      <c r="F64" s="41" t="s">
        <v>314</v>
      </c>
      <c r="G64" s="45" t="s">
        <v>71</v>
      </c>
      <c r="H64" s="46">
        <v>1</v>
      </c>
      <c r="I64" s="12">
        <v>50</v>
      </c>
      <c r="J64" s="46">
        <v>0</v>
      </c>
      <c r="K64" s="46">
        <v>1</v>
      </c>
      <c r="L64" s="46"/>
      <c r="M64" s="46">
        <v>1</v>
      </c>
      <c r="N64" s="47">
        <v>33000</v>
      </c>
      <c r="O64" s="24">
        <f t="shared" si="0"/>
        <v>85800</v>
      </c>
      <c r="P64" s="48">
        <v>0.2</v>
      </c>
      <c r="Q64" s="47">
        <f t="shared" si="2"/>
        <v>68640</v>
      </c>
      <c r="R64" s="58">
        <f t="shared" si="1"/>
        <v>36300</v>
      </c>
      <c r="S64" s="46" t="s">
        <v>204</v>
      </c>
      <c r="T64" s="60"/>
    </row>
    <row r="65" spans="1:20" x14ac:dyDescent="0.25">
      <c r="B65" s="15">
        <v>53</v>
      </c>
      <c r="C65" s="23" t="s">
        <v>265</v>
      </c>
      <c r="D65" s="16" t="s">
        <v>92</v>
      </c>
      <c r="E65" s="16" t="s">
        <v>320</v>
      </c>
      <c r="F65" s="16" t="s">
        <v>314</v>
      </c>
      <c r="G65" s="15" t="s">
        <v>71</v>
      </c>
      <c r="H65" s="12">
        <v>2</v>
      </c>
      <c r="I65" s="12">
        <v>50</v>
      </c>
      <c r="J65" s="12">
        <v>1</v>
      </c>
      <c r="K65" s="12">
        <v>1</v>
      </c>
      <c r="L65" s="12"/>
      <c r="M65" s="12">
        <v>1</v>
      </c>
      <c r="N65" s="22">
        <v>45000</v>
      </c>
      <c r="O65" s="24">
        <f t="shared" si="0"/>
        <v>117000</v>
      </c>
      <c r="P65" s="34">
        <v>0.2</v>
      </c>
      <c r="Q65" s="22">
        <f t="shared" si="2"/>
        <v>93600</v>
      </c>
      <c r="R65" s="58">
        <f t="shared" si="1"/>
        <v>49500.000000000007</v>
      </c>
      <c r="S65" s="12" t="s">
        <v>204</v>
      </c>
      <c r="T65" s="17"/>
    </row>
    <row r="66" spans="1:20" x14ac:dyDescent="0.25">
      <c r="B66" s="15">
        <v>54</v>
      </c>
      <c r="C66" s="23" t="s">
        <v>266</v>
      </c>
      <c r="D66" s="16" t="s">
        <v>92</v>
      </c>
      <c r="E66" s="16" t="s">
        <v>315</v>
      </c>
      <c r="F66" s="16" t="s">
        <v>316</v>
      </c>
      <c r="G66" s="15" t="s">
        <v>71</v>
      </c>
      <c r="H66" s="12">
        <v>2</v>
      </c>
      <c r="I66" s="12">
        <v>50</v>
      </c>
      <c r="J66" s="12">
        <v>1</v>
      </c>
      <c r="K66" s="12">
        <v>1</v>
      </c>
      <c r="L66" s="12"/>
      <c r="M66" s="12">
        <v>1</v>
      </c>
      <c r="N66" s="22">
        <v>200000</v>
      </c>
      <c r="O66" s="24">
        <f t="shared" si="0"/>
        <v>520000</v>
      </c>
      <c r="P66" s="34">
        <v>0.2</v>
      </c>
      <c r="Q66" s="22">
        <f t="shared" si="2"/>
        <v>416000</v>
      </c>
      <c r="R66" s="58">
        <f t="shared" si="1"/>
        <v>220000.00000000003</v>
      </c>
      <c r="S66" s="12" t="s">
        <v>204</v>
      </c>
      <c r="T66" s="17"/>
    </row>
    <row r="67" spans="1:20" x14ac:dyDescent="0.25">
      <c r="B67" s="15">
        <v>55</v>
      </c>
      <c r="C67" s="23" t="s">
        <v>317</v>
      </c>
      <c r="D67" s="16" t="s">
        <v>92</v>
      </c>
      <c r="E67" s="16" t="s">
        <v>315</v>
      </c>
      <c r="F67" s="16" t="s">
        <v>319</v>
      </c>
      <c r="G67" s="15" t="s">
        <v>71</v>
      </c>
      <c r="H67" s="12">
        <v>2</v>
      </c>
      <c r="I67" s="12">
        <v>50</v>
      </c>
      <c r="J67" s="12">
        <v>1</v>
      </c>
      <c r="K67" s="12">
        <v>1</v>
      </c>
      <c r="L67" s="12"/>
      <c r="M67" s="12">
        <v>1</v>
      </c>
      <c r="N67" s="22">
        <v>230000</v>
      </c>
      <c r="O67" s="24">
        <f t="shared" si="0"/>
        <v>598000</v>
      </c>
      <c r="P67" s="34">
        <v>0.2</v>
      </c>
      <c r="Q67" s="22">
        <f t="shared" si="2"/>
        <v>478400</v>
      </c>
      <c r="R67" s="58">
        <f t="shared" si="1"/>
        <v>253000.00000000003</v>
      </c>
      <c r="S67" s="12" t="s">
        <v>204</v>
      </c>
      <c r="T67" s="17"/>
    </row>
    <row r="68" spans="1:20" x14ac:dyDescent="0.25">
      <c r="B68" s="15">
        <v>56</v>
      </c>
      <c r="C68" s="23" t="s">
        <v>318</v>
      </c>
      <c r="D68" s="16" t="s">
        <v>92</v>
      </c>
      <c r="E68" s="16" t="s">
        <v>315</v>
      </c>
      <c r="F68" s="16" t="s">
        <v>319</v>
      </c>
      <c r="G68" s="15" t="s">
        <v>71</v>
      </c>
      <c r="H68" s="12">
        <v>2</v>
      </c>
      <c r="I68" s="12">
        <v>50</v>
      </c>
      <c r="J68" s="12">
        <v>1</v>
      </c>
      <c r="K68" s="12">
        <v>1</v>
      </c>
      <c r="L68" s="12"/>
      <c r="M68" s="12">
        <v>1</v>
      </c>
      <c r="N68" s="22">
        <v>230000</v>
      </c>
      <c r="O68" s="24">
        <f t="shared" ref="O68:O131" si="4">N68*260%</f>
        <v>598000</v>
      </c>
      <c r="P68" s="34">
        <v>0.2</v>
      </c>
      <c r="Q68" s="22">
        <f t="shared" si="2"/>
        <v>478400</v>
      </c>
      <c r="R68" s="58">
        <f t="shared" ref="R68:R131" si="5">N68*110%</f>
        <v>253000.00000000003</v>
      </c>
      <c r="S68" s="12" t="s">
        <v>204</v>
      </c>
      <c r="T68" s="17"/>
    </row>
    <row r="69" spans="1:20" x14ac:dyDescent="0.25">
      <c r="B69" s="15">
        <v>57</v>
      </c>
      <c r="C69" s="23" t="s">
        <v>197</v>
      </c>
      <c r="D69" s="16" t="s">
        <v>92</v>
      </c>
      <c r="E69" s="16" t="s">
        <v>315</v>
      </c>
      <c r="F69" s="16" t="s">
        <v>316</v>
      </c>
      <c r="G69" s="15"/>
      <c r="H69" s="12">
        <v>1</v>
      </c>
      <c r="I69" s="12">
        <v>50</v>
      </c>
      <c r="J69" s="12">
        <v>0</v>
      </c>
      <c r="K69" s="12">
        <v>1</v>
      </c>
      <c r="L69" s="12"/>
      <c r="M69" s="12">
        <v>1</v>
      </c>
      <c r="N69" s="22">
        <v>220000</v>
      </c>
      <c r="O69" s="24">
        <f t="shared" si="4"/>
        <v>572000</v>
      </c>
      <c r="P69" s="34">
        <v>0.2</v>
      </c>
      <c r="Q69" s="22">
        <f t="shared" si="2"/>
        <v>457600</v>
      </c>
      <c r="R69" s="58">
        <f t="shared" si="5"/>
        <v>242000.00000000003</v>
      </c>
      <c r="S69" s="12" t="s">
        <v>204</v>
      </c>
      <c r="T69" s="17"/>
    </row>
    <row r="70" spans="1:20" x14ac:dyDescent="0.25">
      <c r="B70" s="15">
        <v>58</v>
      </c>
      <c r="C70" s="23" t="s">
        <v>267</v>
      </c>
      <c r="D70" s="16" t="s">
        <v>92</v>
      </c>
      <c r="E70" s="16" t="s">
        <v>321</v>
      </c>
      <c r="F70" s="16" t="s">
        <v>322</v>
      </c>
      <c r="G70" s="15" t="s">
        <v>71</v>
      </c>
      <c r="H70" s="12">
        <v>3</v>
      </c>
      <c r="I70" s="12">
        <v>50</v>
      </c>
      <c r="J70" s="12">
        <v>2</v>
      </c>
      <c r="K70" s="12">
        <v>1</v>
      </c>
      <c r="L70" s="12"/>
      <c r="M70" s="12">
        <v>1</v>
      </c>
      <c r="N70" s="22">
        <v>38000</v>
      </c>
      <c r="O70" s="24">
        <f t="shared" si="4"/>
        <v>98800</v>
      </c>
      <c r="P70" s="34">
        <v>0.2</v>
      </c>
      <c r="Q70" s="22">
        <f t="shared" si="2"/>
        <v>79040</v>
      </c>
      <c r="R70" s="58">
        <f t="shared" si="5"/>
        <v>41800</v>
      </c>
      <c r="S70" s="12" t="s">
        <v>204</v>
      </c>
      <c r="T70" s="17"/>
    </row>
    <row r="71" spans="1:20" s="50" customFormat="1" x14ac:dyDescent="0.25">
      <c r="B71" s="51">
        <v>59</v>
      </c>
      <c r="C71" s="43" t="s">
        <v>268</v>
      </c>
      <c r="D71" s="44" t="s">
        <v>92</v>
      </c>
      <c r="E71" s="41" t="s">
        <v>321</v>
      </c>
      <c r="F71" s="41" t="s">
        <v>57</v>
      </c>
      <c r="G71" s="45" t="s">
        <v>71</v>
      </c>
      <c r="H71" s="52">
        <v>3</v>
      </c>
      <c r="I71" s="12">
        <v>50</v>
      </c>
      <c r="J71" s="52">
        <v>2</v>
      </c>
      <c r="K71" s="46">
        <v>1</v>
      </c>
      <c r="L71" s="46"/>
      <c r="M71" s="46">
        <v>1</v>
      </c>
      <c r="N71" s="53">
        <v>12000</v>
      </c>
      <c r="O71" s="24">
        <f t="shared" si="4"/>
        <v>31200</v>
      </c>
      <c r="P71" s="54">
        <v>0.2</v>
      </c>
      <c r="Q71" s="53">
        <f t="shared" si="2"/>
        <v>24960</v>
      </c>
      <c r="R71" s="58">
        <f t="shared" si="5"/>
        <v>13200.000000000002</v>
      </c>
      <c r="S71" s="52" t="s">
        <v>272</v>
      </c>
      <c r="T71" s="59"/>
    </row>
    <row r="72" spans="1:20" x14ac:dyDescent="0.25">
      <c r="B72" s="15">
        <v>60</v>
      </c>
      <c r="C72" s="23" t="s">
        <v>269</v>
      </c>
      <c r="D72" s="16" t="s">
        <v>92</v>
      </c>
      <c r="E72" s="16" t="s">
        <v>321</v>
      </c>
      <c r="F72" s="16" t="s">
        <v>323</v>
      </c>
      <c r="G72" s="15" t="s">
        <v>71</v>
      </c>
      <c r="H72" s="12">
        <v>3</v>
      </c>
      <c r="I72" s="12">
        <v>50</v>
      </c>
      <c r="J72" s="12">
        <v>2</v>
      </c>
      <c r="K72" s="12">
        <v>1</v>
      </c>
      <c r="L72" s="12"/>
      <c r="M72" s="12">
        <v>1</v>
      </c>
      <c r="N72" s="22">
        <v>25000</v>
      </c>
      <c r="O72" s="24">
        <f t="shared" si="4"/>
        <v>65000</v>
      </c>
      <c r="P72" s="34">
        <v>0.2</v>
      </c>
      <c r="Q72" s="22">
        <f t="shared" si="2"/>
        <v>52000</v>
      </c>
      <c r="R72" s="58">
        <f t="shared" si="5"/>
        <v>27500.000000000004</v>
      </c>
      <c r="S72" s="12" t="s">
        <v>204</v>
      </c>
      <c r="T72" s="17"/>
    </row>
    <row r="73" spans="1:20" s="50" customFormat="1" x14ac:dyDescent="0.25">
      <c r="B73" s="51">
        <v>61</v>
      </c>
      <c r="C73" s="43" t="s">
        <v>270</v>
      </c>
      <c r="D73" s="44" t="s">
        <v>92</v>
      </c>
      <c r="E73" s="41" t="s">
        <v>320</v>
      </c>
      <c r="F73" s="41" t="s">
        <v>140</v>
      </c>
      <c r="G73" s="45" t="s">
        <v>71</v>
      </c>
      <c r="H73" s="52">
        <v>1</v>
      </c>
      <c r="I73" s="12">
        <v>50</v>
      </c>
      <c r="J73" s="52">
        <v>0</v>
      </c>
      <c r="K73" s="46">
        <v>1</v>
      </c>
      <c r="L73" s="46"/>
      <c r="M73" s="46">
        <v>1</v>
      </c>
      <c r="N73" s="53">
        <v>10000</v>
      </c>
      <c r="O73" s="24">
        <f t="shared" si="4"/>
        <v>26000</v>
      </c>
      <c r="P73" s="54">
        <v>0.2</v>
      </c>
      <c r="Q73" s="53">
        <f t="shared" si="2"/>
        <v>20800</v>
      </c>
      <c r="R73" s="58">
        <f t="shared" si="5"/>
        <v>11000</v>
      </c>
      <c r="S73" s="52" t="s">
        <v>204</v>
      </c>
      <c r="T73" s="59"/>
    </row>
    <row r="74" spans="1:20" s="50" customFormat="1" x14ac:dyDescent="0.25">
      <c r="B74" s="51">
        <v>62</v>
      </c>
      <c r="C74" s="43" t="s">
        <v>118</v>
      </c>
      <c r="D74" s="44" t="s">
        <v>271</v>
      </c>
      <c r="E74" s="41" t="s">
        <v>320</v>
      </c>
      <c r="F74" s="41" t="s">
        <v>140</v>
      </c>
      <c r="G74" s="45" t="s">
        <v>215</v>
      </c>
      <c r="H74" s="52">
        <v>1</v>
      </c>
      <c r="I74" s="12">
        <v>50</v>
      </c>
      <c r="J74" s="52">
        <v>0</v>
      </c>
      <c r="K74" s="46">
        <v>1</v>
      </c>
      <c r="L74" s="46"/>
      <c r="M74" s="46">
        <v>1</v>
      </c>
      <c r="N74" s="53">
        <v>10000</v>
      </c>
      <c r="O74" s="24">
        <f t="shared" si="4"/>
        <v>26000</v>
      </c>
      <c r="P74" s="54">
        <v>0.2</v>
      </c>
      <c r="Q74" s="53">
        <f t="shared" si="2"/>
        <v>20800</v>
      </c>
      <c r="R74" s="58">
        <f t="shared" si="5"/>
        <v>11000</v>
      </c>
      <c r="S74" s="52" t="s">
        <v>204</v>
      </c>
      <c r="T74" s="59"/>
    </row>
    <row r="75" spans="1:20" s="49" customFormat="1" x14ac:dyDescent="0.25">
      <c r="A75" s="49">
        <v>1</v>
      </c>
      <c r="B75" s="45">
        <v>63</v>
      </c>
      <c r="C75" s="42" t="s">
        <v>102</v>
      </c>
      <c r="D75" s="41" t="s">
        <v>215</v>
      </c>
      <c r="E75" s="41" t="s">
        <v>320</v>
      </c>
      <c r="F75" s="41" t="s">
        <v>324</v>
      </c>
      <c r="G75" s="45" t="s">
        <v>215</v>
      </c>
      <c r="H75" s="46">
        <v>3</v>
      </c>
      <c r="I75" s="12">
        <v>50</v>
      </c>
      <c r="J75" s="46">
        <v>2</v>
      </c>
      <c r="K75" s="46">
        <v>1</v>
      </c>
      <c r="L75" s="46"/>
      <c r="M75" s="46">
        <v>1</v>
      </c>
      <c r="N75" s="47">
        <v>23000</v>
      </c>
      <c r="O75" s="24">
        <f t="shared" si="4"/>
        <v>59800</v>
      </c>
      <c r="P75" s="48">
        <v>0.2</v>
      </c>
      <c r="Q75" s="47">
        <f t="shared" si="2"/>
        <v>47840</v>
      </c>
      <c r="R75" s="58">
        <f t="shared" si="5"/>
        <v>25300.000000000004</v>
      </c>
      <c r="S75" s="46" t="s">
        <v>204</v>
      </c>
      <c r="T75" s="60"/>
    </row>
    <row r="76" spans="1:20" s="49" customFormat="1" x14ac:dyDescent="0.25">
      <c r="A76" s="49">
        <v>1</v>
      </c>
      <c r="B76" s="45">
        <v>64</v>
      </c>
      <c r="C76" s="42" t="s">
        <v>103</v>
      </c>
      <c r="D76" s="41" t="s">
        <v>92</v>
      </c>
      <c r="E76" s="41" t="s">
        <v>320</v>
      </c>
      <c r="F76" s="41" t="s">
        <v>324</v>
      </c>
      <c r="G76" s="45" t="s">
        <v>71</v>
      </c>
      <c r="H76" s="46">
        <v>2</v>
      </c>
      <c r="I76" s="12">
        <v>50</v>
      </c>
      <c r="J76" s="46">
        <v>2</v>
      </c>
      <c r="K76" s="46">
        <v>1</v>
      </c>
      <c r="L76" s="46"/>
      <c r="M76" s="46">
        <v>1</v>
      </c>
      <c r="N76" s="47">
        <v>23000</v>
      </c>
      <c r="O76" s="24">
        <f t="shared" si="4"/>
        <v>59800</v>
      </c>
      <c r="P76" s="48">
        <v>0.2</v>
      </c>
      <c r="Q76" s="47">
        <f t="shared" si="2"/>
        <v>47840</v>
      </c>
      <c r="R76" s="58">
        <f t="shared" si="5"/>
        <v>25300.000000000004</v>
      </c>
      <c r="S76" s="46" t="s">
        <v>204</v>
      </c>
      <c r="T76" s="60"/>
    </row>
    <row r="77" spans="1:20" s="49" customFormat="1" x14ac:dyDescent="0.25">
      <c r="A77" s="49">
        <v>1</v>
      </c>
      <c r="B77" s="45">
        <v>65</v>
      </c>
      <c r="C77" s="42" t="s">
        <v>93</v>
      </c>
      <c r="D77" s="41" t="s">
        <v>96</v>
      </c>
      <c r="E77" s="41" t="s">
        <v>320</v>
      </c>
      <c r="F77" s="41" t="s">
        <v>324</v>
      </c>
      <c r="G77" s="45" t="s">
        <v>71</v>
      </c>
      <c r="H77" s="46">
        <v>2</v>
      </c>
      <c r="I77" s="12">
        <v>50</v>
      </c>
      <c r="J77" s="46">
        <v>0</v>
      </c>
      <c r="K77" s="46">
        <v>1</v>
      </c>
      <c r="L77" s="46"/>
      <c r="M77" s="46">
        <v>1</v>
      </c>
      <c r="N77" s="47">
        <v>35000</v>
      </c>
      <c r="O77" s="24">
        <f t="shared" si="4"/>
        <v>91000</v>
      </c>
      <c r="P77" s="48">
        <v>0.2</v>
      </c>
      <c r="Q77" s="47">
        <f t="shared" si="2"/>
        <v>72800</v>
      </c>
      <c r="R77" s="58">
        <f t="shared" si="5"/>
        <v>38500</v>
      </c>
      <c r="S77" s="46" t="s">
        <v>204</v>
      </c>
      <c r="T77" s="60"/>
    </row>
    <row r="78" spans="1:20" s="49" customFormat="1" x14ac:dyDescent="0.25">
      <c r="A78" s="49">
        <v>1</v>
      </c>
      <c r="B78" s="45">
        <v>66</v>
      </c>
      <c r="C78" s="42" t="s">
        <v>94</v>
      </c>
      <c r="D78" s="41" t="s">
        <v>95</v>
      </c>
      <c r="E78" s="41" t="s">
        <v>320</v>
      </c>
      <c r="F78" s="41" t="s">
        <v>324</v>
      </c>
      <c r="G78" s="45" t="s">
        <v>71</v>
      </c>
      <c r="H78" s="46">
        <v>3</v>
      </c>
      <c r="I78" s="12">
        <v>50</v>
      </c>
      <c r="J78" s="46">
        <v>2</v>
      </c>
      <c r="K78" s="46">
        <v>1</v>
      </c>
      <c r="L78" s="46"/>
      <c r="M78" s="46">
        <v>1</v>
      </c>
      <c r="N78" s="47">
        <v>35000</v>
      </c>
      <c r="O78" s="24">
        <f t="shared" si="4"/>
        <v>91000</v>
      </c>
      <c r="P78" s="48">
        <v>0.2</v>
      </c>
      <c r="Q78" s="47">
        <f t="shared" si="2"/>
        <v>72800</v>
      </c>
      <c r="R78" s="58">
        <f t="shared" si="5"/>
        <v>38500</v>
      </c>
      <c r="S78" s="46" t="s">
        <v>204</v>
      </c>
      <c r="T78" s="60"/>
    </row>
    <row r="79" spans="1:20" s="49" customFormat="1" x14ac:dyDescent="0.25">
      <c r="A79" s="49">
        <v>1</v>
      </c>
      <c r="B79" s="45">
        <v>67</v>
      </c>
      <c r="C79" s="42" t="s">
        <v>119</v>
      </c>
      <c r="D79" s="41" t="s">
        <v>215</v>
      </c>
      <c r="E79" s="41" t="s">
        <v>320</v>
      </c>
      <c r="F79" s="41" t="s">
        <v>324</v>
      </c>
      <c r="G79" s="45" t="s">
        <v>271</v>
      </c>
      <c r="H79" s="46">
        <v>2</v>
      </c>
      <c r="I79" s="12">
        <v>50</v>
      </c>
      <c r="J79" s="46">
        <v>2</v>
      </c>
      <c r="K79" s="46">
        <v>1</v>
      </c>
      <c r="L79" s="46"/>
      <c r="M79" s="46">
        <v>1</v>
      </c>
      <c r="N79" s="47">
        <v>35000</v>
      </c>
      <c r="O79" s="24">
        <f t="shared" si="4"/>
        <v>91000</v>
      </c>
      <c r="P79" s="48">
        <v>0.2</v>
      </c>
      <c r="Q79" s="47">
        <f t="shared" si="2"/>
        <v>72800</v>
      </c>
      <c r="R79" s="58">
        <f t="shared" si="5"/>
        <v>38500</v>
      </c>
      <c r="S79" s="46" t="s">
        <v>204</v>
      </c>
      <c r="T79" s="60"/>
    </row>
    <row r="80" spans="1:20" x14ac:dyDescent="0.25">
      <c r="B80" s="15">
        <v>68</v>
      </c>
      <c r="C80" s="23" t="s">
        <v>56</v>
      </c>
      <c r="D80" s="16" t="s">
        <v>92</v>
      </c>
      <c r="E80" s="16" t="s">
        <v>320</v>
      </c>
      <c r="F80" s="16" t="s">
        <v>313</v>
      </c>
      <c r="G80" s="15" t="s">
        <v>71</v>
      </c>
      <c r="H80" s="12">
        <v>2</v>
      </c>
      <c r="I80" s="12">
        <v>50</v>
      </c>
      <c r="J80" s="12">
        <v>1</v>
      </c>
      <c r="K80" s="12">
        <v>1</v>
      </c>
      <c r="L80" s="12"/>
      <c r="M80" s="12">
        <v>1</v>
      </c>
      <c r="N80" s="22">
        <v>135000</v>
      </c>
      <c r="O80" s="24">
        <f t="shared" si="4"/>
        <v>351000</v>
      </c>
      <c r="P80" s="34">
        <v>0.2</v>
      </c>
      <c r="Q80" s="22">
        <f t="shared" si="2"/>
        <v>280800</v>
      </c>
      <c r="R80" s="58">
        <f t="shared" si="5"/>
        <v>148500</v>
      </c>
      <c r="S80" s="12" t="s">
        <v>204</v>
      </c>
      <c r="T80" s="17"/>
    </row>
    <row r="81" spans="2:20" x14ac:dyDescent="0.25">
      <c r="B81" s="15">
        <v>69</v>
      </c>
      <c r="C81" s="23" t="s">
        <v>147</v>
      </c>
      <c r="D81" s="16" t="s">
        <v>101</v>
      </c>
      <c r="E81" s="16" t="s">
        <v>320</v>
      </c>
      <c r="F81" s="16" t="s">
        <v>140</v>
      </c>
      <c r="G81" s="15" t="s">
        <v>71</v>
      </c>
      <c r="H81" s="12">
        <v>1</v>
      </c>
      <c r="I81" s="12">
        <v>50</v>
      </c>
      <c r="J81" s="12">
        <v>0</v>
      </c>
      <c r="K81" s="12">
        <v>1</v>
      </c>
      <c r="L81" s="12"/>
      <c r="M81" s="12">
        <v>1</v>
      </c>
      <c r="N81" s="22">
        <v>7000</v>
      </c>
      <c r="O81" s="24">
        <f t="shared" si="4"/>
        <v>18200</v>
      </c>
      <c r="P81" s="34">
        <v>0.2</v>
      </c>
      <c r="Q81" s="22">
        <f t="shared" ref="Q81:Q133" si="6">O81-(O81*P81)</f>
        <v>14560</v>
      </c>
      <c r="R81" s="58">
        <f t="shared" si="5"/>
        <v>7700.0000000000009</v>
      </c>
      <c r="S81" s="12" t="s">
        <v>204</v>
      </c>
      <c r="T81" s="17"/>
    </row>
    <row r="82" spans="2:20" x14ac:dyDescent="0.25">
      <c r="B82" s="15">
        <v>70</v>
      </c>
      <c r="C82" s="23" t="s">
        <v>120</v>
      </c>
      <c r="D82" s="16"/>
      <c r="E82" s="16" t="s">
        <v>320</v>
      </c>
      <c r="F82" s="16" t="s">
        <v>140</v>
      </c>
      <c r="G82" s="15" t="s">
        <v>71</v>
      </c>
      <c r="H82" s="12">
        <v>1</v>
      </c>
      <c r="I82" s="12">
        <v>50</v>
      </c>
      <c r="J82" s="12">
        <v>0</v>
      </c>
      <c r="K82" s="12">
        <v>1</v>
      </c>
      <c r="L82" s="12"/>
      <c r="M82" s="12">
        <v>1</v>
      </c>
      <c r="N82" s="22">
        <v>7000</v>
      </c>
      <c r="O82" s="24">
        <f t="shared" si="4"/>
        <v>18200</v>
      </c>
      <c r="P82" s="34">
        <v>0.2</v>
      </c>
      <c r="Q82" s="22">
        <f t="shared" si="6"/>
        <v>14560</v>
      </c>
      <c r="R82" s="58">
        <f t="shared" si="5"/>
        <v>7700.0000000000009</v>
      </c>
      <c r="S82" s="12" t="s">
        <v>204</v>
      </c>
      <c r="T82" s="17"/>
    </row>
    <row r="83" spans="2:20" x14ac:dyDescent="0.25">
      <c r="B83" s="15">
        <v>90</v>
      </c>
      <c r="C83" s="23" t="s">
        <v>138</v>
      </c>
      <c r="D83" s="16" t="s">
        <v>92</v>
      </c>
      <c r="E83" s="16" t="s">
        <v>320</v>
      </c>
      <c r="F83" s="16" t="s">
        <v>140</v>
      </c>
      <c r="G83" s="15" t="s">
        <v>207</v>
      </c>
      <c r="H83" s="12">
        <v>2</v>
      </c>
      <c r="I83" s="12">
        <v>50</v>
      </c>
      <c r="J83" s="12">
        <v>0</v>
      </c>
      <c r="K83" s="12">
        <v>1</v>
      </c>
      <c r="L83" s="12"/>
      <c r="M83" s="12">
        <v>1</v>
      </c>
      <c r="N83" s="22">
        <v>32000</v>
      </c>
      <c r="O83" s="24">
        <f t="shared" si="4"/>
        <v>83200</v>
      </c>
      <c r="P83" s="34">
        <v>0.2</v>
      </c>
      <c r="Q83" s="22">
        <f t="shared" ref="Q83:Q97" si="7">O83-(O83*P83)</f>
        <v>66560</v>
      </c>
      <c r="R83" s="58">
        <f t="shared" si="5"/>
        <v>35200</v>
      </c>
      <c r="S83" s="12" t="s">
        <v>217</v>
      </c>
      <c r="T83" s="17"/>
    </row>
    <row r="84" spans="2:20" x14ac:dyDescent="0.25">
      <c r="B84" s="15">
        <v>91</v>
      </c>
      <c r="C84" s="23" t="s">
        <v>141</v>
      </c>
      <c r="D84" s="16"/>
      <c r="E84" s="16" t="s">
        <v>320</v>
      </c>
      <c r="F84" s="16" t="s">
        <v>140</v>
      </c>
      <c r="G84" s="15" t="s">
        <v>208</v>
      </c>
      <c r="H84" s="12">
        <v>2</v>
      </c>
      <c r="I84" s="12">
        <v>50</v>
      </c>
      <c r="J84" s="12">
        <v>0</v>
      </c>
      <c r="K84" s="12">
        <v>1</v>
      </c>
      <c r="L84" s="12"/>
      <c r="M84" s="12">
        <v>1</v>
      </c>
      <c r="N84" s="22">
        <v>14500</v>
      </c>
      <c r="O84" s="24">
        <f t="shared" si="4"/>
        <v>37700</v>
      </c>
      <c r="P84" s="34">
        <v>0.2</v>
      </c>
      <c r="Q84" s="22">
        <f t="shared" si="7"/>
        <v>30160</v>
      </c>
      <c r="R84" s="58">
        <f t="shared" si="5"/>
        <v>15950.000000000002</v>
      </c>
      <c r="S84" s="12" t="s">
        <v>217</v>
      </c>
      <c r="T84" s="17"/>
    </row>
    <row r="85" spans="2:20" x14ac:dyDescent="0.25">
      <c r="B85" s="15">
        <v>92</v>
      </c>
      <c r="C85" s="23" t="s">
        <v>139</v>
      </c>
      <c r="D85" s="16"/>
      <c r="E85" s="16" t="s">
        <v>320</v>
      </c>
      <c r="F85" s="16" t="s">
        <v>140</v>
      </c>
      <c r="G85" s="15" t="s">
        <v>207</v>
      </c>
      <c r="H85" s="12">
        <v>2</v>
      </c>
      <c r="I85" s="12">
        <v>50</v>
      </c>
      <c r="J85" s="12">
        <v>0</v>
      </c>
      <c r="K85" s="12">
        <v>1</v>
      </c>
      <c r="L85" s="12"/>
      <c r="M85" s="12">
        <v>1</v>
      </c>
      <c r="N85" s="22">
        <v>16500</v>
      </c>
      <c r="O85" s="24">
        <f t="shared" si="4"/>
        <v>42900</v>
      </c>
      <c r="P85" s="34">
        <v>0.2</v>
      </c>
      <c r="Q85" s="22">
        <f t="shared" si="7"/>
        <v>34320</v>
      </c>
      <c r="R85" s="58">
        <f t="shared" si="5"/>
        <v>18150</v>
      </c>
      <c r="S85" s="12" t="s">
        <v>217</v>
      </c>
      <c r="T85" s="17"/>
    </row>
    <row r="86" spans="2:20" x14ac:dyDescent="0.25">
      <c r="B86" s="15">
        <v>94</v>
      </c>
      <c r="C86" s="23" t="s">
        <v>369</v>
      </c>
      <c r="D86" s="16" t="s">
        <v>143</v>
      </c>
      <c r="E86" s="16" t="s">
        <v>320</v>
      </c>
      <c r="F86" s="16" t="s">
        <v>140</v>
      </c>
      <c r="G86" s="15" t="s">
        <v>107</v>
      </c>
      <c r="H86" s="12">
        <v>1</v>
      </c>
      <c r="I86" s="12">
        <v>50</v>
      </c>
      <c r="J86" s="12">
        <v>0</v>
      </c>
      <c r="K86" s="12">
        <v>1</v>
      </c>
      <c r="L86" s="12"/>
      <c r="M86" s="12">
        <v>1</v>
      </c>
      <c r="N86" s="22">
        <v>52000</v>
      </c>
      <c r="O86" s="24">
        <f t="shared" si="4"/>
        <v>135200</v>
      </c>
      <c r="P86" s="34">
        <v>0.2</v>
      </c>
      <c r="Q86" s="22">
        <f t="shared" si="7"/>
        <v>108160</v>
      </c>
      <c r="R86" s="58">
        <f t="shared" si="5"/>
        <v>57200.000000000007</v>
      </c>
      <c r="S86" s="12" t="s">
        <v>217</v>
      </c>
      <c r="T86" s="17"/>
    </row>
    <row r="87" spans="2:20" x14ac:dyDescent="0.25">
      <c r="B87" s="15">
        <v>95</v>
      </c>
      <c r="C87" s="23" t="s">
        <v>370</v>
      </c>
      <c r="D87" s="16"/>
      <c r="E87" s="16" t="s">
        <v>320</v>
      </c>
      <c r="F87" s="16" t="s">
        <v>140</v>
      </c>
      <c r="G87" s="15" t="s">
        <v>107</v>
      </c>
      <c r="H87" s="12">
        <v>1</v>
      </c>
      <c r="I87" s="12">
        <v>50</v>
      </c>
      <c r="J87" s="12">
        <v>0</v>
      </c>
      <c r="K87" s="12">
        <v>1</v>
      </c>
      <c r="L87" s="12"/>
      <c r="M87" s="12">
        <v>1</v>
      </c>
      <c r="N87" s="22">
        <v>52000</v>
      </c>
      <c r="O87" s="24">
        <f t="shared" si="4"/>
        <v>135200</v>
      </c>
      <c r="P87" s="34">
        <v>0.2</v>
      </c>
      <c r="Q87" s="22">
        <f t="shared" si="7"/>
        <v>108160</v>
      </c>
      <c r="R87" s="58">
        <f t="shared" si="5"/>
        <v>57200.000000000007</v>
      </c>
      <c r="S87" s="12" t="s">
        <v>217</v>
      </c>
      <c r="T87" s="17"/>
    </row>
    <row r="88" spans="2:20" x14ac:dyDescent="0.25">
      <c r="B88" s="15">
        <v>96</v>
      </c>
      <c r="C88" s="23" t="s">
        <v>144</v>
      </c>
      <c r="D88" s="16">
        <v>8207</v>
      </c>
      <c r="E88" s="16" t="s">
        <v>320</v>
      </c>
      <c r="F88" s="16" t="s">
        <v>140</v>
      </c>
      <c r="G88" s="15" t="s">
        <v>210</v>
      </c>
      <c r="H88" s="12">
        <v>2</v>
      </c>
      <c r="I88" s="12">
        <v>50</v>
      </c>
      <c r="J88" s="12">
        <v>0</v>
      </c>
      <c r="K88" s="12">
        <v>1</v>
      </c>
      <c r="L88" s="12"/>
      <c r="M88" s="12">
        <v>1</v>
      </c>
      <c r="N88" s="22">
        <v>26000</v>
      </c>
      <c r="O88" s="24">
        <f t="shared" si="4"/>
        <v>67600</v>
      </c>
      <c r="P88" s="34">
        <v>0.2</v>
      </c>
      <c r="Q88" s="22">
        <f t="shared" si="7"/>
        <v>54080</v>
      </c>
      <c r="R88" s="58">
        <f t="shared" si="5"/>
        <v>28600.000000000004</v>
      </c>
      <c r="S88" s="12" t="s">
        <v>217</v>
      </c>
      <c r="T88" s="17"/>
    </row>
    <row r="89" spans="2:20" ht="30" x14ac:dyDescent="0.25">
      <c r="B89" s="15">
        <v>97</v>
      </c>
      <c r="C89" s="23" t="s">
        <v>371</v>
      </c>
      <c r="D89" s="16" t="s">
        <v>146</v>
      </c>
      <c r="E89" s="16" t="s">
        <v>320</v>
      </c>
      <c r="F89" s="16" t="s">
        <v>140</v>
      </c>
      <c r="G89" s="15" t="s">
        <v>107</v>
      </c>
      <c r="H89" s="12">
        <v>2</v>
      </c>
      <c r="I89" s="12">
        <v>50</v>
      </c>
      <c r="J89" s="12">
        <v>0</v>
      </c>
      <c r="K89" s="12">
        <v>1</v>
      </c>
      <c r="L89" s="12"/>
      <c r="M89" s="12">
        <v>1</v>
      </c>
      <c r="N89" s="22">
        <v>29000</v>
      </c>
      <c r="O89" s="24">
        <f t="shared" si="4"/>
        <v>75400</v>
      </c>
      <c r="P89" s="34">
        <v>0.2</v>
      </c>
      <c r="Q89" s="22">
        <f t="shared" si="7"/>
        <v>60320</v>
      </c>
      <c r="R89" s="58">
        <f t="shared" si="5"/>
        <v>31900.000000000004</v>
      </c>
      <c r="S89" s="12" t="s">
        <v>217</v>
      </c>
      <c r="T89" s="17"/>
    </row>
    <row r="90" spans="2:20" s="49" customFormat="1" x14ac:dyDescent="0.25">
      <c r="B90" s="45">
        <v>98</v>
      </c>
      <c r="C90" s="42" t="s">
        <v>372</v>
      </c>
      <c r="D90" s="41">
        <v>110011</v>
      </c>
      <c r="E90" s="41" t="s">
        <v>320</v>
      </c>
      <c r="F90" s="41" t="s">
        <v>325</v>
      </c>
      <c r="G90" s="45" t="s">
        <v>107</v>
      </c>
      <c r="H90" s="46">
        <v>2</v>
      </c>
      <c r="I90" s="12">
        <v>50</v>
      </c>
      <c r="J90" s="46">
        <v>0</v>
      </c>
      <c r="K90" s="46">
        <v>1</v>
      </c>
      <c r="L90" s="46"/>
      <c r="M90" s="46">
        <v>1</v>
      </c>
      <c r="N90" s="47">
        <v>7000</v>
      </c>
      <c r="O90" s="24">
        <f t="shared" si="4"/>
        <v>18200</v>
      </c>
      <c r="P90" s="48">
        <v>0.2</v>
      </c>
      <c r="Q90" s="47">
        <f t="shared" si="7"/>
        <v>14560</v>
      </c>
      <c r="R90" s="58">
        <f t="shared" si="5"/>
        <v>7700.0000000000009</v>
      </c>
      <c r="S90" s="46" t="s">
        <v>217</v>
      </c>
      <c r="T90" s="60"/>
    </row>
    <row r="91" spans="2:20" ht="30" x14ac:dyDescent="0.25">
      <c r="B91" s="15">
        <v>100</v>
      </c>
      <c r="C91" s="23" t="s">
        <v>145</v>
      </c>
      <c r="D91" s="16" t="s">
        <v>92</v>
      </c>
      <c r="E91" s="16" t="s">
        <v>320</v>
      </c>
      <c r="F91" s="16" t="s">
        <v>140</v>
      </c>
      <c r="G91" s="15" t="s">
        <v>107</v>
      </c>
      <c r="H91" s="12">
        <v>2</v>
      </c>
      <c r="I91" s="12">
        <v>50</v>
      </c>
      <c r="J91" s="12">
        <v>0</v>
      </c>
      <c r="K91" s="12">
        <v>1</v>
      </c>
      <c r="L91" s="12"/>
      <c r="M91" s="12">
        <v>1</v>
      </c>
      <c r="N91" s="22">
        <v>23000</v>
      </c>
      <c r="O91" s="24">
        <f t="shared" si="4"/>
        <v>59800</v>
      </c>
      <c r="P91" s="34">
        <v>0.2</v>
      </c>
      <c r="Q91" s="22">
        <f t="shared" si="7"/>
        <v>47840</v>
      </c>
      <c r="R91" s="58">
        <f t="shared" si="5"/>
        <v>25300.000000000004</v>
      </c>
      <c r="S91" s="12" t="s">
        <v>217</v>
      </c>
      <c r="T91" s="17"/>
    </row>
    <row r="92" spans="2:20" x14ac:dyDescent="0.25">
      <c r="B92" s="15">
        <v>127</v>
      </c>
      <c r="C92" s="23" t="s">
        <v>117</v>
      </c>
      <c r="D92" s="16"/>
      <c r="E92" s="16" t="s">
        <v>320</v>
      </c>
      <c r="F92" s="16" t="s">
        <v>327</v>
      </c>
      <c r="G92" s="15" t="s">
        <v>215</v>
      </c>
      <c r="H92" s="12">
        <v>10</v>
      </c>
      <c r="I92" s="12">
        <v>50</v>
      </c>
      <c r="J92" s="12">
        <v>0</v>
      </c>
      <c r="K92" s="12">
        <v>1</v>
      </c>
      <c r="L92" s="12"/>
      <c r="M92" s="12">
        <v>1</v>
      </c>
      <c r="N92" s="22">
        <v>1200</v>
      </c>
      <c r="O92" s="24">
        <f t="shared" si="4"/>
        <v>3120</v>
      </c>
      <c r="P92" s="34">
        <v>0.2</v>
      </c>
      <c r="Q92" s="22">
        <f t="shared" si="7"/>
        <v>2496</v>
      </c>
      <c r="R92" s="58">
        <f t="shared" si="5"/>
        <v>1320</v>
      </c>
      <c r="S92" s="12" t="s">
        <v>217</v>
      </c>
      <c r="T92" s="17"/>
    </row>
    <row r="93" spans="2:20" x14ac:dyDescent="0.25">
      <c r="B93" s="15">
        <v>125</v>
      </c>
      <c r="C93" s="23" t="s">
        <v>116</v>
      </c>
      <c r="D93" s="16"/>
      <c r="E93" s="16" t="s">
        <v>320</v>
      </c>
      <c r="F93" s="16" t="s">
        <v>326</v>
      </c>
      <c r="G93" s="15" t="s">
        <v>214</v>
      </c>
      <c r="H93" s="12">
        <v>10</v>
      </c>
      <c r="I93" s="12">
        <v>50</v>
      </c>
      <c r="J93" s="12">
        <v>0</v>
      </c>
      <c r="K93" s="12">
        <v>1</v>
      </c>
      <c r="L93" s="12"/>
      <c r="M93" s="12">
        <v>1</v>
      </c>
      <c r="N93" s="22">
        <v>2500</v>
      </c>
      <c r="O93" s="24">
        <f t="shared" si="4"/>
        <v>6500</v>
      </c>
      <c r="P93" s="34">
        <v>0.2</v>
      </c>
      <c r="Q93" s="22">
        <f t="shared" si="7"/>
        <v>5200</v>
      </c>
      <c r="R93" s="58">
        <f t="shared" si="5"/>
        <v>2750</v>
      </c>
      <c r="S93" s="12" t="s">
        <v>217</v>
      </c>
      <c r="T93" s="17"/>
    </row>
    <row r="94" spans="2:20" x14ac:dyDescent="0.25">
      <c r="B94" s="15">
        <v>126</v>
      </c>
      <c r="C94" s="23" t="s">
        <v>132</v>
      </c>
      <c r="D94" s="44"/>
      <c r="E94" s="44" t="s">
        <v>320</v>
      </c>
      <c r="F94" s="44" t="s">
        <v>326</v>
      </c>
      <c r="G94" s="15" t="s">
        <v>216</v>
      </c>
      <c r="H94" s="12">
        <v>10</v>
      </c>
      <c r="I94" s="12">
        <v>50</v>
      </c>
      <c r="J94" s="12">
        <v>0</v>
      </c>
      <c r="K94" s="12">
        <v>1</v>
      </c>
      <c r="L94" s="12"/>
      <c r="M94" s="12">
        <v>1</v>
      </c>
      <c r="N94" s="22">
        <v>1200</v>
      </c>
      <c r="O94" s="24">
        <f t="shared" si="4"/>
        <v>3120</v>
      </c>
      <c r="P94" s="34">
        <v>0.2</v>
      </c>
      <c r="Q94" s="22">
        <f t="shared" si="7"/>
        <v>2496</v>
      </c>
      <c r="R94" s="58">
        <f t="shared" si="5"/>
        <v>1320</v>
      </c>
      <c r="S94" s="12" t="s">
        <v>217</v>
      </c>
      <c r="T94" s="17"/>
    </row>
    <row r="95" spans="2:20" x14ac:dyDescent="0.25">
      <c r="B95" s="15">
        <v>128</v>
      </c>
      <c r="C95" s="23" t="s">
        <v>373</v>
      </c>
      <c r="D95" s="44" t="s">
        <v>112</v>
      </c>
      <c r="E95" s="44" t="s">
        <v>284</v>
      </c>
      <c r="F95" s="44" t="s">
        <v>335</v>
      </c>
      <c r="G95" s="15" t="s">
        <v>107</v>
      </c>
      <c r="H95" s="12">
        <v>2</v>
      </c>
      <c r="I95" s="12">
        <v>50</v>
      </c>
      <c r="J95" s="12">
        <v>0</v>
      </c>
      <c r="K95" s="12">
        <v>1</v>
      </c>
      <c r="L95" s="12"/>
      <c r="M95" s="12">
        <v>1</v>
      </c>
      <c r="N95" s="22">
        <v>27000</v>
      </c>
      <c r="O95" s="24">
        <f t="shared" si="4"/>
        <v>70200</v>
      </c>
      <c r="P95" s="34">
        <v>0.2</v>
      </c>
      <c r="Q95" s="22">
        <f t="shared" si="7"/>
        <v>56160</v>
      </c>
      <c r="R95" s="58">
        <f t="shared" si="5"/>
        <v>29700.000000000004</v>
      </c>
      <c r="S95" s="12" t="s">
        <v>107</v>
      </c>
      <c r="T95" s="17"/>
    </row>
    <row r="96" spans="2:20" x14ac:dyDescent="0.25">
      <c r="B96" s="15">
        <v>129</v>
      </c>
      <c r="C96" s="23" t="s">
        <v>374</v>
      </c>
      <c r="D96" s="44" t="s">
        <v>361</v>
      </c>
      <c r="E96" s="44" t="s">
        <v>284</v>
      </c>
      <c r="F96" s="44" t="s">
        <v>335</v>
      </c>
      <c r="G96" s="15" t="s">
        <v>107</v>
      </c>
      <c r="H96" s="12">
        <v>2</v>
      </c>
      <c r="I96" s="12">
        <v>50</v>
      </c>
      <c r="J96" s="12">
        <v>0</v>
      </c>
      <c r="K96" s="12">
        <v>1</v>
      </c>
      <c r="L96" s="12"/>
      <c r="M96" s="12">
        <v>1</v>
      </c>
      <c r="N96" s="22">
        <v>24000</v>
      </c>
      <c r="O96" s="24">
        <f t="shared" si="4"/>
        <v>62400</v>
      </c>
      <c r="P96" s="34">
        <v>0.2</v>
      </c>
      <c r="Q96" s="22">
        <f t="shared" si="7"/>
        <v>49920</v>
      </c>
      <c r="R96" s="58">
        <f t="shared" si="5"/>
        <v>26400.000000000004</v>
      </c>
      <c r="S96" s="12" t="s">
        <v>107</v>
      </c>
      <c r="T96" s="17"/>
    </row>
    <row r="97" spans="2:20" x14ac:dyDescent="0.25">
      <c r="B97" s="15">
        <v>130</v>
      </c>
      <c r="C97" s="23" t="s">
        <v>375</v>
      </c>
      <c r="D97" s="44" t="s">
        <v>113</v>
      </c>
      <c r="E97" s="44" t="s">
        <v>284</v>
      </c>
      <c r="F97" s="44" t="s">
        <v>331</v>
      </c>
      <c r="G97" s="15" t="s">
        <v>107</v>
      </c>
      <c r="H97" s="12">
        <v>2</v>
      </c>
      <c r="I97" s="12">
        <v>50</v>
      </c>
      <c r="J97" s="12">
        <v>0</v>
      </c>
      <c r="K97" s="12">
        <v>1</v>
      </c>
      <c r="L97" s="12"/>
      <c r="M97" s="12">
        <v>1</v>
      </c>
      <c r="N97" s="22">
        <v>12000</v>
      </c>
      <c r="O97" s="24">
        <f t="shared" si="4"/>
        <v>31200</v>
      </c>
      <c r="P97" s="34">
        <v>0.2</v>
      </c>
      <c r="Q97" s="22">
        <f t="shared" si="7"/>
        <v>24960</v>
      </c>
      <c r="R97" s="58">
        <f t="shared" si="5"/>
        <v>13200.000000000002</v>
      </c>
      <c r="S97" s="12" t="s">
        <v>107</v>
      </c>
      <c r="T97" s="17"/>
    </row>
    <row r="98" spans="2:20" x14ac:dyDescent="0.25">
      <c r="B98" s="15">
        <v>71</v>
      </c>
      <c r="C98" s="23" t="s">
        <v>198</v>
      </c>
      <c r="D98" s="44"/>
      <c r="E98" s="44" t="s">
        <v>328</v>
      </c>
      <c r="F98" s="44" t="s">
        <v>329</v>
      </c>
      <c r="G98" s="15"/>
      <c r="H98" s="12">
        <v>1</v>
      </c>
      <c r="I98" s="12">
        <v>50</v>
      </c>
      <c r="J98" s="12">
        <v>0</v>
      </c>
      <c r="K98" s="12">
        <v>1</v>
      </c>
      <c r="L98" s="12"/>
      <c r="M98" s="12">
        <v>1</v>
      </c>
      <c r="N98" s="22">
        <v>37000</v>
      </c>
      <c r="O98" s="24">
        <f t="shared" si="4"/>
        <v>96200</v>
      </c>
      <c r="P98" s="34">
        <v>0.2</v>
      </c>
      <c r="Q98" s="22">
        <f t="shared" si="6"/>
        <v>76960</v>
      </c>
      <c r="R98" s="58">
        <f t="shared" si="5"/>
        <v>40700</v>
      </c>
      <c r="S98" s="12" t="s">
        <v>204</v>
      </c>
      <c r="T98" s="17"/>
    </row>
    <row r="99" spans="2:20" x14ac:dyDescent="0.25">
      <c r="B99" s="15">
        <v>72</v>
      </c>
      <c r="C99" s="23" t="s">
        <v>199</v>
      </c>
      <c r="D99" s="16"/>
      <c r="E99" s="16" t="s">
        <v>328</v>
      </c>
      <c r="F99" s="16" t="s">
        <v>329</v>
      </c>
      <c r="G99" s="15"/>
      <c r="H99" s="12">
        <v>1</v>
      </c>
      <c r="I99" s="12">
        <v>50</v>
      </c>
      <c r="J99" s="12">
        <v>0</v>
      </c>
      <c r="K99" s="12">
        <v>1</v>
      </c>
      <c r="L99" s="12"/>
      <c r="M99" s="12">
        <v>1</v>
      </c>
      <c r="N99" s="22">
        <v>35000</v>
      </c>
      <c r="O99" s="24">
        <f t="shared" si="4"/>
        <v>91000</v>
      </c>
      <c r="P99" s="34">
        <v>0.2</v>
      </c>
      <c r="Q99" s="22">
        <f t="shared" si="6"/>
        <v>72800</v>
      </c>
      <c r="R99" s="58">
        <f t="shared" si="5"/>
        <v>38500</v>
      </c>
      <c r="S99" s="12" t="s">
        <v>204</v>
      </c>
      <c r="T99" s="17"/>
    </row>
    <row r="100" spans="2:20" x14ac:dyDescent="0.25">
      <c r="B100" s="15">
        <v>73</v>
      </c>
      <c r="C100" s="23" t="s">
        <v>200</v>
      </c>
      <c r="D100" s="16"/>
      <c r="E100" s="16" t="s">
        <v>328</v>
      </c>
      <c r="F100" s="16" t="s">
        <v>329</v>
      </c>
      <c r="G100" s="15"/>
      <c r="H100" s="12">
        <v>1</v>
      </c>
      <c r="I100" s="12">
        <v>50</v>
      </c>
      <c r="J100" s="12">
        <v>0</v>
      </c>
      <c r="K100" s="12">
        <v>1</v>
      </c>
      <c r="L100" s="12"/>
      <c r="M100" s="12">
        <v>1</v>
      </c>
      <c r="N100" s="22">
        <v>40000</v>
      </c>
      <c r="O100" s="24">
        <f t="shared" si="4"/>
        <v>104000</v>
      </c>
      <c r="P100" s="34">
        <v>0.2</v>
      </c>
      <c r="Q100" s="22">
        <f t="shared" si="6"/>
        <v>83200</v>
      </c>
      <c r="R100" s="58">
        <f t="shared" si="5"/>
        <v>44000</v>
      </c>
      <c r="S100" s="12" t="s">
        <v>204</v>
      </c>
      <c r="T100" s="17"/>
    </row>
    <row r="101" spans="2:20" x14ac:dyDescent="0.25">
      <c r="B101" s="15">
        <v>74</v>
      </c>
      <c r="C101" s="23" t="s">
        <v>220</v>
      </c>
      <c r="D101" s="16">
        <v>8143</v>
      </c>
      <c r="E101" s="16" t="s">
        <v>328</v>
      </c>
      <c r="F101" s="16" t="s">
        <v>330</v>
      </c>
      <c r="G101" s="15" t="s">
        <v>219</v>
      </c>
      <c r="H101" s="12">
        <v>1</v>
      </c>
      <c r="I101" s="12">
        <v>50</v>
      </c>
      <c r="J101" s="12">
        <v>0</v>
      </c>
      <c r="K101" s="12">
        <v>1</v>
      </c>
      <c r="L101" s="12"/>
      <c r="M101" s="12">
        <v>1</v>
      </c>
      <c r="N101" s="22">
        <v>60000</v>
      </c>
      <c r="O101" s="24">
        <f t="shared" si="4"/>
        <v>156000</v>
      </c>
      <c r="P101" s="34">
        <v>0.2</v>
      </c>
      <c r="Q101" s="22">
        <f t="shared" si="6"/>
        <v>124800</v>
      </c>
      <c r="R101" s="58">
        <f t="shared" si="5"/>
        <v>66000</v>
      </c>
      <c r="S101" s="55" t="s">
        <v>219</v>
      </c>
      <c r="T101" s="17"/>
    </row>
    <row r="102" spans="2:20" ht="30" x14ac:dyDescent="0.25">
      <c r="B102" s="15">
        <v>75</v>
      </c>
      <c r="C102" s="23" t="s">
        <v>221</v>
      </c>
      <c r="D102" s="16" t="s">
        <v>201</v>
      </c>
      <c r="E102" s="16" t="s">
        <v>328</v>
      </c>
      <c r="F102" s="16" t="s">
        <v>330</v>
      </c>
      <c r="G102" s="15" t="s">
        <v>219</v>
      </c>
      <c r="H102" s="12">
        <v>1</v>
      </c>
      <c r="I102" s="12">
        <v>50</v>
      </c>
      <c r="J102" s="12">
        <v>0</v>
      </c>
      <c r="K102" s="12">
        <v>1</v>
      </c>
      <c r="L102" s="12"/>
      <c r="M102" s="12">
        <v>1</v>
      </c>
      <c r="N102" s="22">
        <v>80000</v>
      </c>
      <c r="O102" s="24">
        <f t="shared" si="4"/>
        <v>208000</v>
      </c>
      <c r="P102" s="34">
        <v>0.2</v>
      </c>
      <c r="Q102" s="22">
        <f t="shared" si="6"/>
        <v>166400</v>
      </c>
      <c r="R102" s="58">
        <f t="shared" si="5"/>
        <v>88000</v>
      </c>
      <c r="S102" s="55" t="s">
        <v>219</v>
      </c>
      <c r="T102" s="17"/>
    </row>
    <row r="103" spans="2:20" ht="30" x14ac:dyDescent="0.25">
      <c r="B103" s="15">
        <v>76</v>
      </c>
      <c r="C103" s="23" t="s">
        <v>223</v>
      </c>
      <c r="D103" s="16" t="s">
        <v>202</v>
      </c>
      <c r="E103" s="16" t="s">
        <v>328</v>
      </c>
      <c r="F103" s="16" t="s">
        <v>330</v>
      </c>
      <c r="G103" s="15" t="s">
        <v>219</v>
      </c>
      <c r="H103" s="12">
        <v>1</v>
      </c>
      <c r="I103" s="12">
        <v>50</v>
      </c>
      <c r="J103" s="12">
        <v>0</v>
      </c>
      <c r="K103" s="12">
        <v>1</v>
      </c>
      <c r="L103" s="12"/>
      <c r="M103" s="12">
        <v>1</v>
      </c>
      <c r="N103" s="22">
        <v>80000</v>
      </c>
      <c r="O103" s="24">
        <f t="shared" si="4"/>
        <v>208000</v>
      </c>
      <c r="P103" s="34">
        <v>0.2</v>
      </c>
      <c r="Q103" s="22">
        <f t="shared" si="6"/>
        <v>166400</v>
      </c>
      <c r="R103" s="58">
        <f t="shared" si="5"/>
        <v>88000</v>
      </c>
      <c r="S103" s="55" t="s">
        <v>219</v>
      </c>
      <c r="T103" s="17"/>
    </row>
    <row r="104" spans="2:20" ht="30" x14ac:dyDescent="0.25">
      <c r="B104" s="15">
        <v>77</v>
      </c>
      <c r="C104" s="23" t="s">
        <v>222</v>
      </c>
      <c r="D104" s="16">
        <v>8248</v>
      </c>
      <c r="E104" s="16" t="s">
        <v>328</v>
      </c>
      <c r="F104" s="16" t="s">
        <v>330</v>
      </c>
      <c r="G104" s="15" t="s">
        <v>219</v>
      </c>
      <c r="H104" s="12">
        <v>1</v>
      </c>
      <c r="I104" s="12">
        <v>50</v>
      </c>
      <c r="J104" s="12">
        <v>0</v>
      </c>
      <c r="K104" s="12">
        <v>1</v>
      </c>
      <c r="L104" s="12"/>
      <c r="M104" s="12">
        <v>1</v>
      </c>
      <c r="N104" s="22">
        <v>70000</v>
      </c>
      <c r="O104" s="24">
        <f t="shared" si="4"/>
        <v>182000</v>
      </c>
      <c r="P104" s="34">
        <v>0.2</v>
      </c>
      <c r="Q104" s="22">
        <f t="shared" si="6"/>
        <v>145600</v>
      </c>
      <c r="R104" s="58">
        <f t="shared" si="5"/>
        <v>77000</v>
      </c>
      <c r="S104" s="55" t="s">
        <v>219</v>
      </c>
      <c r="T104" s="17"/>
    </row>
    <row r="105" spans="2:20" x14ac:dyDescent="0.25">
      <c r="B105" s="15">
        <v>78</v>
      </c>
      <c r="C105" s="23" t="s">
        <v>376</v>
      </c>
      <c r="D105" s="16" t="s">
        <v>109</v>
      </c>
      <c r="E105" s="16" t="s">
        <v>332</v>
      </c>
      <c r="F105" s="16" t="s">
        <v>333</v>
      </c>
      <c r="G105" s="15" t="s">
        <v>107</v>
      </c>
      <c r="H105" s="12">
        <v>2</v>
      </c>
      <c r="I105" s="12">
        <v>50</v>
      </c>
      <c r="J105" s="12">
        <v>0</v>
      </c>
      <c r="K105" s="12">
        <v>1</v>
      </c>
      <c r="L105" s="12"/>
      <c r="M105" s="12">
        <v>1</v>
      </c>
      <c r="N105" s="22">
        <v>35000</v>
      </c>
      <c r="O105" s="24">
        <f t="shared" si="4"/>
        <v>91000</v>
      </c>
      <c r="P105" s="34">
        <v>0.2</v>
      </c>
      <c r="Q105" s="22">
        <f t="shared" si="6"/>
        <v>72800</v>
      </c>
      <c r="R105" s="58">
        <f t="shared" si="5"/>
        <v>38500</v>
      </c>
      <c r="S105" s="12" t="s">
        <v>107</v>
      </c>
      <c r="T105" s="17"/>
    </row>
    <row r="106" spans="2:20" x14ac:dyDescent="0.25">
      <c r="B106" s="15">
        <v>79</v>
      </c>
      <c r="C106" s="23" t="s">
        <v>377</v>
      </c>
      <c r="D106" s="16">
        <v>6101</v>
      </c>
      <c r="E106" s="16" t="s">
        <v>332</v>
      </c>
      <c r="F106" s="16" t="s">
        <v>334</v>
      </c>
      <c r="G106" s="15" t="s">
        <v>107</v>
      </c>
      <c r="H106" s="12">
        <v>2</v>
      </c>
      <c r="I106" s="12">
        <v>50</v>
      </c>
      <c r="J106" s="12">
        <v>0</v>
      </c>
      <c r="K106" s="12">
        <v>1</v>
      </c>
      <c r="L106" s="12"/>
      <c r="M106" s="12">
        <v>1</v>
      </c>
      <c r="N106" s="22">
        <v>11500</v>
      </c>
      <c r="O106" s="24">
        <f t="shared" si="4"/>
        <v>29900</v>
      </c>
      <c r="P106" s="34">
        <v>0.2</v>
      </c>
      <c r="Q106" s="22">
        <f t="shared" si="6"/>
        <v>23920</v>
      </c>
      <c r="R106" s="58">
        <f t="shared" si="5"/>
        <v>12650.000000000002</v>
      </c>
      <c r="S106" s="12" t="s">
        <v>107</v>
      </c>
      <c r="T106" s="17"/>
    </row>
    <row r="107" spans="2:20" x14ac:dyDescent="0.25">
      <c r="B107" s="15">
        <v>80</v>
      </c>
      <c r="C107" s="23" t="s">
        <v>378</v>
      </c>
      <c r="D107" s="16" t="s">
        <v>110</v>
      </c>
      <c r="E107" s="16" t="s">
        <v>332</v>
      </c>
      <c r="F107" s="16" t="s">
        <v>334</v>
      </c>
      <c r="G107" s="15" t="s">
        <v>107</v>
      </c>
      <c r="H107" s="12">
        <v>2</v>
      </c>
      <c r="I107" s="12">
        <v>50</v>
      </c>
      <c r="J107" s="12">
        <v>0</v>
      </c>
      <c r="K107" s="12">
        <v>1</v>
      </c>
      <c r="L107" s="12"/>
      <c r="M107" s="12">
        <v>1</v>
      </c>
      <c r="N107" s="22">
        <v>12500</v>
      </c>
      <c r="O107" s="24">
        <f t="shared" si="4"/>
        <v>32500</v>
      </c>
      <c r="P107" s="34">
        <v>0.2</v>
      </c>
      <c r="Q107" s="22">
        <f t="shared" si="6"/>
        <v>26000</v>
      </c>
      <c r="R107" s="58">
        <f t="shared" si="5"/>
        <v>13750.000000000002</v>
      </c>
      <c r="S107" s="12" t="s">
        <v>107</v>
      </c>
      <c r="T107" s="17"/>
    </row>
    <row r="108" spans="2:20" x14ac:dyDescent="0.25">
      <c r="B108" s="15">
        <v>81</v>
      </c>
      <c r="C108" s="23" t="s">
        <v>379</v>
      </c>
      <c r="D108" s="16">
        <v>5200</v>
      </c>
      <c r="E108" s="16" t="s">
        <v>332</v>
      </c>
      <c r="F108" s="16" t="s">
        <v>334</v>
      </c>
      <c r="G108" s="15" t="s">
        <v>107</v>
      </c>
      <c r="H108" s="12">
        <v>2</v>
      </c>
      <c r="I108" s="12">
        <v>50</v>
      </c>
      <c r="J108" s="12">
        <v>0</v>
      </c>
      <c r="K108" s="12">
        <v>1</v>
      </c>
      <c r="L108" s="12"/>
      <c r="M108" s="12">
        <v>1</v>
      </c>
      <c r="N108" s="22">
        <v>11500</v>
      </c>
      <c r="O108" s="24">
        <f t="shared" si="4"/>
        <v>29900</v>
      </c>
      <c r="P108" s="34">
        <v>0.2</v>
      </c>
      <c r="Q108" s="22">
        <f t="shared" si="6"/>
        <v>23920</v>
      </c>
      <c r="R108" s="58">
        <f t="shared" si="5"/>
        <v>12650.000000000002</v>
      </c>
      <c r="S108" s="12" t="s">
        <v>107</v>
      </c>
      <c r="T108" s="17"/>
    </row>
    <row r="109" spans="2:20" x14ac:dyDescent="0.25">
      <c r="B109" s="15">
        <v>82</v>
      </c>
      <c r="C109" s="23" t="s">
        <v>380</v>
      </c>
      <c r="D109" s="16" t="s">
        <v>111</v>
      </c>
      <c r="E109" s="16" t="s">
        <v>332</v>
      </c>
      <c r="F109" s="16" t="s">
        <v>333</v>
      </c>
      <c r="G109" s="15" t="s">
        <v>107</v>
      </c>
      <c r="H109" s="12">
        <v>2</v>
      </c>
      <c r="I109" s="12">
        <v>50</v>
      </c>
      <c r="J109" s="12">
        <v>0</v>
      </c>
      <c r="K109" s="12">
        <v>1</v>
      </c>
      <c r="L109" s="12"/>
      <c r="M109" s="12">
        <v>1</v>
      </c>
      <c r="N109" s="22">
        <v>9500</v>
      </c>
      <c r="O109" s="24">
        <f t="shared" si="4"/>
        <v>24700</v>
      </c>
      <c r="P109" s="34">
        <v>0.2</v>
      </c>
      <c r="Q109" s="22">
        <f t="shared" si="6"/>
        <v>19760</v>
      </c>
      <c r="R109" s="58">
        <f t="shared" si="5"/>
        <v>10450</v>
      </c>
      <c r="S109" s="12" t="s">
        <v>107</v>
      </c>
      <c r="T109" s="17"/>
    </row>
    <row r="110" spans="2:20" x14ac:dyDescent="0.25">
      <c r="B110" s="15">
        <v>83</v>
      </c>
      <c r="C110" s="23" t="s">
        <v>381</v>
      </c>
      <c r="D110" s="16">
        <v>5222</v>
      </c>
      <c r="E110" s="16" t="s">
        <v>332</v>
      </c>
      <c r="F110" s="16" t="s">
        <v>334</v>
      </c>
      <c r="G110" s="15" t="s">
        <v>107</v>
      </c>
      <c r="H110" s="12">
        <v>2</v>
      </c>
      <c r="I110" s="12">
        <v>50</v>
      </c>
      <c r="J110" s="12">
        <v>0</v>
      </c>
      <c r="K110" s="12">
        <v>1</v>
      </c>
      <c r="L110" s="12"/>
      <c r="M110" s="12">
        <v>1</v>
      </c>
      <c r="N110" s="22">
        <v>11500</v>
      </c>
      <c r="O110" s="24">
        <f t="shared" si="4"/>
        <v>29900</v>
      </c>
      <c r="P110" s="34">
        <v>0.2</v>
      </c>
      <c r="Q110" s="22">
        <f t="shared" si="6"/>
        <v>23920</v>
      </c>
      <c r="R110" s="58">
        <f t="shared" si="5"/>
        <v>12650.000000000002</v>
      </c>
      <c r="S110" s="12" t="s">
        <v>107</v>
      </c>
      <c r="T110" s="17"/>
    </row>
    <row r="111" spans="2:20" x14ac:dyDescent="0.25">
      <c r="B111" s="15">
        <v>84</v>
      </c>
      <c r="C111" s="23" t="s">
        <v>382</v>
      </c>
      <c r="D111" s="16" t="s">
        <v>114</v>
      </c>
      <c r="E111" s="16" t="s">
        <v>332</v>
      </c>
      <c r="F111" s="16" t="s">
        <v>333</v>
      </c>
      <c r="G111" s="15" t="s">
        <v>107</v>
      </c>
      <c r="H111" s="12">
        <v>2</v>
      </c>
      <c r="I111" s="12">
        <v>50</v>
      </c>
      <c r="J111" s="12">
        <v>0</v>
      </c>
      <c r="K111" s="12">
        <v>1</v>
      </c>
      <c r="L111" s="12"/>
      <c r="M111" s="12">
        <v>1</v>
      </c>
      <c r="N111" s="22">
        <v>23000</v>
      </c>
      <c r="O111" s="24">
        <f t="shared" si="4"/>
        <v>59800</v>
      </c>
      <c r="P111" s="34">
        <v>0.2</v>
      </c>
      <c r="Q111" s="22">
        <f t="shared" si="6"/>
        <v>47840</v>
      </c>
      <c r="R111" s="58">
        <f t="shared" si="5"/>
        <v>25300.000000000004</v>
      </c>
      <c r="S111" s="12" t="s">
        <v>107</v>
      </c>
      <c r="T111" s="17"/>
    </row>
    <row r="112" spans="2:20" x14ac:dyDescent="0.25">
      <c r="B112" s="15">
        <v>85</v>
      </c>
      <c r="C112" s="23" t="s">
        <v>115</v>
      </c>
      <c r="D112" s="16">
        <v>7055</v>
      </c>
      <c r="E112" s="16" t="s">
        <v>332</v>
      </c>
      <c r="F112" s="16" t="s">
        <v>333</v>
      </c>
      <c r="G112" s="15" t="s">
        <v>107</v>
      </c>
      <c r="H112" s="12">
        <v>2</v>
      </c>
      <c r="I112" s="12">
        <v>50</v>
      </c>
      <c r="J112" s="12">
        <v>0</v>
      </c>
      <c r="K112" s="12">
        <v>1</v>
      </c>
      <c r="L112" s="12"/>
      <c r="M112" s="12">
        <v>1</v>
      </c>
      <c r="N112" s="22">
        <v>17000</v>
      </c>
      <c r="O112" s="24">
        <f t="shared" si="4"/>
        <v>44200</v>
      </c>
      <c r="P112" s="34">
        <v>0.2</v>
      </c>
      <c r="Q112" s="22">
        <f t="shared" si="6"/>
        <v>35360</v>
      </c>
      <c r="R112" s="58">
        <f t="shared" si="5"/>
        <v>18700</v>
      </c>
      <c r="S112" s="12" t="s">
        <v>107</v>
      </c>
      <c r="T112" s="17"/>
    </row>
    <row r="113" spans="2:20" x14ac:dyDescent="0.25">
      <c r="B113" s="15">
        <v>86</v>
      </c>
      <c r="C113" s="23" t="s">
        <v>133</v>
      </c>
      <c r="D113" s="16">
        <v>88013</v>
      </c>
      <c r="E113" s="16" t="s">
        <v>332</v>
      </c>
      <c r="F113" s="16" t="s">
        <v>333</v>
      </c>
      <c r="G113" s="15" t="s">
        <v>206</v>
      </c>
      <c r="H113" s="12">
        <v>2</v>
      </c>
      <c r="I113" s="12">
        <v>50</v>
      </c>
      <c r="J113" s="12">
        <v>0</v>
      </c>
      <c r="K113" s="12">
        <v>1</v>
      </c>
      <c r="L113" s="12"/>
      <c r="M113" s="12">
        <v>1</v>
      </c>
      <c r="N113" s="22">
        <v>2500</v>
      </c>
      <c r="O113" s="24">
        <f t="shared" si="4"/>
        <v>6500</v>
      </c>
      <c r="P113" s="34">
        <v>0.2</v>
      </c>
      <c r="Q113" s="22">
        <f t="shared" si="6"/>
        <v>5200</v>
      </c>
      <c r="R113" s="58">
        <f t="shared" si="5"/>
        <v>2750</v>
      </c>
      <c r="S113" s="12" t="s">
        <v>217</v>
      </c>
      <c r="T113" s="17"/>
    </row>
    <row r="114" spans="2:20" x14ac:dyDescent="0.25">
      <c r="B114" s="15">
        <v>87</v>
      </c>
      <c r="C114" s="23" t="s">
        <v>135</v>
      </c>
      <c r="D114" s="16" t="s">
        <v>137</v>
      </c>
      <c r="E114" s="16" t="s">
        <v>332</v>
      </c>
      <c r="F114" s="16" t="s">
        <v>334</v>
      </c>
      <c r="G114" s="15" t="s">
        <v>206</v>
      </c>
      <c r="H114" s="12">
        <v>2</v>
      </c>
      <c r="I114" s="12">
        <v>50</v>
      </c>
      <c r="J114" s="12">
        <v>0</v>
      </c>
      <c r="K114" s="12">
        <v>1</v>
      </c>
      <c r="L114" s="12"/>
      <c r="M114" s="12">
        <v>1</v>
      </c>
      <c r="N114" s="22">
        <v>3000</v>
      </c>
      <c r="O114" s="24">
        <f t="shared" si="4"/>
        <v>7800</v>
      </c>
      <c r="P114" s="34">
        <v>0.2</v>
      </c>
      <c r="Q114" s="22">
        <f t="shared" si="6"/>
        <v>6240</v>
      </c>
      <c r="R114" s="58">
        <f t="shared" si="5"/>
        <v>3300.0000000000005</v>
      </c>
      <c r="S114" s="12" t="s">
        <v>217</v>
      </c>
      <c r="T114" s="17"/>
    </row>
    <row r="115" spans="2:20" x14ac:dyDescent="0.25">
      <c r="B115" s="15">
        <v>88</v>
      </c>
      <c r="C115" s="23" t="s">
        <v>134</v>
      </c>
      <c r="D115" s="16">
        <v>88009</v>
      </c>
      <c r="E115" s="16" t="s">
        <v>332</v>
      </c>
      <c r="F115" s="16" t="s">
        <v>334</v>
      </c>
      <c r="G115" s="15" t="s">
        <v>206</v>
      </c>
      <c r="H115" s="12">
        <v>2</v>
      </c>
      <c r="I115" s="12">
        <v>50</v>
      </c>
      <c r="J115" s="12">
        <v>0</v>
      </c>
      <c r="K115" s="12">
        <v>1</v>
      </c>
      <c r="L115" s="12"/>
      <c r="M115" s="12">
        <v>1</v>
      </c>
      <c r="N115" s="22">
        <v>3000</v>
      </c>
      <c r="O115" s="24">
        <f t="shared" si="4"/>
        <v>7800</v>
      </c>
      <c r="P115" s="34">
        <v>0.2</v>
      </c>
      <c r="Q115" s="22">
        <f t="shared" si="6"/>
        <v>6240</v>
      </c>
      <c r="R115" s="58">
        <f t="shared" si="5"/>
        <v>3300.0000000000005</v>
      </c>
      <c r="S115" s="12" t="s">
        <v>217</v>
      </c>
      <c r="T115" s="17"/>
    </row>
    <row r="116" spans="2:20" x14ac:dyDescent="0.25">
      <c r="B116" s="15">
        <v>89</v>
      </c>
      <c r="C116" s="23" t="s">
        <v>58</v>
      </c>
      <c r="D116" s="16" t="s">
        <v>136</v>
      </c>
      <c r="E116" s="16" t="s">
        <v>332</v>
      </c>
      <c r="F116" s="16" t="s">
        <v>334</v>
      </c>
      <c r="G116" s="15" t="s">
        <v>206</v>
      </c>
      <c r="H116" s="12">
        <v>2</v>
      </c>
      <c r="I116" s="12">
        <v>50</v>
      </c>
      <c r="J116" s="12">
        <v>0</v>
      </c>
      <c r="K116" s="12">
        <v>1</v>
      </c>
      <c r="L116" s="12"/>
      <c r="M116" s="12">
        <v>1</v>
      </c>
      <c r="N116" s="22">
        <v>7500</v>
      </c>
      <c r="O116" s="24">
        <f t="shared" si="4"/>
        <v>19500</v>
      </c>
      <c r="P116" s="34">
        <v>0.2</v>
      </c>
      <c r="Q116" s="22">
        <f t="shared" si="6"/>
        <v>15600</v>
      </c>
      <c r="R116" s="58">
        <f t="shared" si="5"/>
        <v>8250</v>
      </c>
      <c r="S116" s="12" t="s">
        <v>217</v>
      </c>
      <c r="T116" s="17"/>
    </row>
    <row r="117" spans="2:20" x14ac:dyDescent="0.25">
      <c r="B117" s="15">
        <v>93</v>
      </c>
      <c r="C117" s="23" t="s">
        <v>59</v>
      </c>
      <c r="D117" s="16" t="s">
        <v>142</v>
      </c>
      <c r="E117" s="16" t="s">
        <v>332</v>
      </c>
      <c r="F117" s="16" t="s">
        <v>334</v>
      </c>
      <c r="G117" s="15" t="s">
        <v>209</v>
      </c>
      <c r="H117" s="12">
        <v>2</v>
      </c>
      <c r="I117" s="12">
        <v>50</v>
      </c>
      <c r="J117" s="12">
        <v>0</v>
      </c>
      <c r="K117" s="12">
        <v>1</v>
      </c>
      <c r="L117" s="12"/>
      <c r="M117" s="12">
        <v>1</v>
      </c>
      <c r="N117" s="22">
        <v>3500</v>
      </c>
      <c r="O117" s="24">
        <f t="shared" si="4"/>
        <v>9100</v>
      </c>
      <c r="P117" s="34">
        <v>0.2</v>
      </c>
      <c r="Q117" s="22">
        <f t="shared" si="6"/>
        <v>7280</v>
      </c>
      <c r="R117" s="58">
        <f t="shared" si="5"/>
        <v>3850.0000000000005</v>
      </c>
      <c r="S117" s="12" t="s">
        <v>217</v>
      </c>
      <c r="T117" s="17"/>
    </row>
    <row r="118" spans="2:20" x14ac:dyDescent="0.25">
      <c r="B118" s="15">
        <v>99</v>
      </c>
      <c r="C118" s="23" t="s">
        <v>60</v>
      </c>
      <c r="D118" s="16" t="s">
        <v>148</v>
      </c>
      <c r="E118" s="16" t="s">
        <v>332</v>
      </c>
      <c r="F118" s="16" t="s">
        <v>334</v>
      </c>
      <c r="G118" s="15" t="s">
        <v>107</v>
      </c>
      <c r="H118" s="12">
        <v>2</v>
      </c>
      <c r="I118" s="12">
        <v>50</v>
      </c>
      <c r="J118" s="12">
        <v>0</v>
      </c>
      <c r="K118" s="12">
        <v>1</v>
      </c>
      <c r="L118" s="12"/>
      <c r="M118" s="12">
        <v>1</v>
      </c>
      <c r="N118" s="22">
        <v>13500</v>
      </c>
      <c r="O118" s="24">
        <f t="shared" si="4"/>
        <v>35100</v>
      </c>
      <c r="P118" s="34">
        <v>0.2</v>
      </c>
      <c r="Q118" s="22">
        <f t="shared" si="6"/>
        <v>28080</v>
      </c>
      <c r="R118" s="58">
        <f t="shared" si="5"/>
        <v>14850.000000000002</v>
      </c>
      <c r="S118" s="12" t="s">
        <v>217</v>
      </c>
      <c r="T118" s="17"/>
    </row>
    <row r="119" spans="2:20" x14ac:dyDescent="0.25">
      <c r="B119" s="15">
        <v>101</v>
      </c>
      <c r="C119" s="23" t="s">
        <v>149</v>
      </c>
      <c r="D119" s="16" t="s">
        <v>92</v>
      </c>
      <c r="E119" s="16" t="s">
        <v>332</v>
      </c>
      <c r="F119" s="16" t="s">
        <v>334</v>
      </c>
      <c r="G119" s="15" t="s">
        <v>211</v>
      </c>
      <c r="H119" s="12">
        <v>2</v>
      </c>
      <c r="I119" s="12">
        <v>50</v>
      </c>
      <c r="J119" s="12">
        <v>0</v>
      </c>
      <c r="K119" s="12">
        <v>1</v>
      </c>
      <c r="L119" s="12"/>
      <c r="M119" s="12">
        <v>1</v>
      </c>
      <c r="N119" s="22">
        <v>6000</v>
      </c>
      <c r="O119" s="24">
        <f t="shared" si="4"/>
        <v>15600</v>
      </c>
      <c r="P119" s="34">
        <v>0.2</v>
      </c>
      <c r="Q119" s="22">
        <f t="shared" si="6"/>
        <v>12480</v>
      </c>
      <c r="R119" s="58">
        <f t="shared" si="5"/>
        <v>6600.0000000000009</v>
      </c>
      <c r="S119" s="12" t="s">
        <v>217</v>
      </c>
      <c r="T119" s="17"/>
    </row>
    <row r="120" spans="2:20" x14ac:dyDescent="0.25">
      <c r="B120" s="15">
        <v>102</v>
      </c>
      <c r="C120" s="23" t="s">
        <v>383</v>
      </c>
      <c r="D120" s="16">
        <v>2505</v>
      </c>
      <c r="E120" s="16" t="s">
        <v>332</v>
      </c>
      <c r="F120" s="16" t="s">
        <v>334</v>
      </c>
      <c r="G120" s="15" t="s">
        <v>107</v>
      </c>
      <c r="H120" s="12">
        <v>2</v>
      </c>
      <c r="I120" s="12">
        <v>50</v>
      </c>
      <c r="J120" s="12">
        <v>0</v>
      </c>
      <c r="K120" s="12">
        <v>1</v>
      </c>
      <c r="L120" s="12"/>
      <c r="M120" s="12">
        <v>1</v>
      </c>
      <c r="N120" s="22">
        <v>9000</v>
      </c>
      <c r="O120" s="24">
        <f t="shared" si="4"/>
        <v>23400</v>
      </c>
      <c r="P120" s="34">
        <v>0.2</v>
      </c>
      <c r="Q120" s="22">
        <f t="shared" si="6"/>
        <v>18720</v>
      </c>
      <c r="R120" s="58">
        <f t="shared" si="5"/>
        <v>9900</v>
      </c>
      <c r="S120" s="12" t="s">
        <v>217</v>
      </c>
      <c r="T120" s="17"/>
    </row>
    <row r="121" spans="2:20" x14ac:dyDescent="0.25">
      <c r="B121" s="15">
        <v>103</v>
      </c>
      <c r="C121" s="23" t="s">
        <v>61</v>
      </c>
      <c r="D121" s="16" t="s">
        <v>150</v>
      </c>
      <c r="E121" s="16" t="s">
        <v>332</v>
      </c>
      <c r="F121" s="16" t="s">
        <v>333</v>
      </c>
      <c r="G121" s="15" t="s">
        <v>212</v>
      </c>
      <c r="H121" s="12">
        <v>2</v>
      </c>
      <c r="I121" s="12">
        <v>50</v>
      </c>
      <c r="J121" s="12">
        <v>0</v>
      </c>
      <c r="K121" s="12">
        <v>1</v>
      </c>
      <c r="L121" s="12"/>
      <c r="M121" s="12">
        <v>1</v>
      </c>
      <c r="N121" s="22">
        <v>3500</v>
      </c>
      <c r="O121" s="24">
        <f t="shared" si="4"/>
        <v>9100</v>
      </c>
      <c r="P121" s="34">
        <v>0.2</v>
      </c>
      <c r="Q121" s="22">
        <f t="shared" si="6"/>
        <v>7280</v>
      </c>
      <c r="R121" s="58">
        <f t="shared" si="5"/>
        <v>3850.0000000000005</v>
      </c>
      <c r="S121" s="12" t="s">
        <v>217</v>
      </c>
      <c r="T121" s="17"/>
    </row>
    <row r="122" spans="2:20" x14ac:dyDescent="0.25">
      <c r="B122" s="15">
        <v>104</v>
      </c>
      <c r="C122" s="23" t="s">
        <v>62</v>
      </c>
      <c r="D122" s="16" t="s">
        <v>151</v>
      </c>
      <c r="E122" s="16" t="s">
        <v>332</v>
      </c>
      <c r="F122" s="16" t="s">
        <v>334</v>
      </c>
      <c r="G122" s="15" t="s">
        <v>107</v>
      </c>
      <c r="H122" s="12">
        <v>1</v>
      </c>
      <c r="I122" s="12">
        <v>50</v>
      </c>
      <c r="J122" s="12">
        <v>0</v>
      </c>
      <c r="K122" s="12">
        <v>1</v>
      </c>
      <c r="L122" s="12"/>
      <c r="M122" s="12">
        <v>1</v>
      </c>
      <c r="N122" s="22">
        <v>13500</v>
      </c>
      <c r="O122" s="24">
        <f t="shared" si="4"/>
        <v>35100</v>
      </c>
      <c r="P122" s="34">
        <v>0.2</v>
      </c>
      <c r="Q122" s="22">
        <f t="shared" si="6"/>
        <v>28080</v>
      </c>
      <c r="R122" s="58">
        <f t="shared" si="5"/>
        <v>14850.000000000002</v>
      </c>
      <c r="S122" s="12" t="s">
        <v>217</v>
      </c>
      <c r="T122" s="17"/>
    </row>
    <row r="123" spans="2:20" s="50" customFormat="1" x14ac:dyDescent="0.25">
      <c r="B123" s="51">
        <v>105</v>
      </c>
      <c r="C123" s="43" t="s">
        <v>384</v>
      </c>
      <c r="D123" s="44">
        <v>2016</v>
      </c>
      <c r="E123" s="41" t="s">
        <v>332</v>
      </c>
      <c r="F123" s="41" t="s">
        <v>334</v>
      </c>
      <c r="G123" s="45" t="s">
        <v>107</v>
      </c>
      <c r="H123" s="52">
        <v>1</v>
      </c>
      <c r="I123" s="12">
        <v>50</v>
      </c>
      <c r="J123" s="52">
        <v>0</v>
      </c>
      <c r="K123" s="46">
        <v>1</v>
      </c>
      <c r="L123" s="46"/>
      <c r="M123" s="46">
        <v>1</v>
      </c>
      <c r="N123" s="53">
        <v>13500</v>
      </c>
      <c r="O123" s="24">
        <f t="shared" si="4"/>
        <v>35100</v>
      </c>
      <c r="P123" s="54">
        <v>0.2</v>
      </c>
      <c r="Q123" s="53">
        <f t="shared" si="6"/>
        <v>28080</v>
      </c>
      <c r="R123" s="58">
        <f t="shared" si="5"/>
        <v>14850.000000000002</v>
      </c>
      <c r="S123" s="52" t="s">
        <v>217</v>
      </c>
      <c r="T123" s="59"/>
    </row>
    <row r="124" spans="2:20" x14ac:dyDescent="0.25">
      <c r="B124" s="15">
        <v>106</v>
      </c>
      <c r="C124" s="23" t="s">
        <v>63</v>
      </c>
      <c r="D124" s="16" t="s">
        <v>152</v>
      </c>
      <c r="E124" s="16" t="s">
        <v>332</v>
      </c>
      <c r="F124" s="16" t="s">
        <v>333</v>
      </c>
      <c r="G124" s="15" t="s">
        <v>107</v>
      </c>
      <c r="H124" s="12">
        <v>2</v>
      </c>
      <c r="I124" s="12">
        <v>50</v>
      </c>
      <c r="J124" s="12">
        <v>0</v>
      </c>
      <c r="K124" s="12">
        <v>1</v>
      </c>
      <c r="L124" s="12"/>
      <c r="M124" s="12">
        <v>1</v>
      </c>
      <c r="N124" s="22">
        <v>25000</v>
      </c>
      <c r="O124" s="24">
        <f t="shared" si="4"/>
        <v>65000</v>
      </c>
      <c r="P124" s="34">
        <v>0.2</v>
      </c>
      <c r="Q124" s="22">
        <f t="shared" si="6"/>
        <v>52000</v>
      </c>
      <c r="R124" s="58">
        <f t="shared" si="5"/>
        <v>27500.000000000004</v>
      </c>
      <c r="S124" s="12" t="s">
        <v>217</v>
      </c>
      <c r="T124" s="17"/>
    </row>
    <row r="125" spans="2:20" x14ac:dyDescent="0.25">
      <c r="B125" s="15">
        <v>107</v>
      </c>
      <c r="C125" s="23" t="s">
        <v>64</v>
      </c>
      <c r="D125" s="16" t="s">
        <v>153</v>
      </c>
      <c r="E125" s="16" t="s">
        <v>332</v>
      </c>
      <c r="F125" s="16" t="s">
        <v>333</v>
      </c>
      <c r="G125" s="15" t="s">
        <v>107</v>
      </c>
      <c r="H125" s="12">
        <v>2</v>
      </c>
      <c r="I125" s="12">
        <v>50</v>
      </c>
      <c r="J125" s="12">
        <v>0</v>
      </c>
      <c r="K125" s="12">
        <v>1</v>
      </c>
      <c r="L125" s="12"/>
      <c r="M125" s="12">
        <v>1</v>
      </c>
      <c r="N125" s="22">
        <v>20000</v>
      </c>
      <c r="O125" s="24">
        <f t="shared" si="4"/>
        <v>52000</v>
      </c>
      <c r="P125" s="34">
        <v>0.2</v>
      </c>
      <c r="Q125" s="22">
        <f t="shared" si="6"/>
        <v>41600</v>
      </c>
      <c r="R125" s="58">
        <f t="shared" si="5"/>
        <v>22000</v>
      </c>
      <c r="S125" s="12" t="s">
        <v>217</v>
      </c>
      <c r="T125" s="17"/>
    </row>
    <row r="126" spans="2:20" x14ac:dyDescent="0.25">
      <c r="B126" s="15">
        <v>108</v>
      </c>
      <c r="C126" s="23" t="s">
        <v>155</v>
      </c>
      <c r="D126" s="16" t="s">
        <v>154</v>
      </c>
      <c r="E126" s="16" t="s">
        <v>332</v>
      </c>
      <c r="F126" s="16" t="s">
        <v>333</v>
      </c>
      <c r="G126" s="15" t="s">
        <v>213</v>
      </c>
      <c r="H126" s="12">
        <v>2</v>
      </c>
      <c r="I126" s="12">
        <v>50</v>
      </c>
      <c r="J126" s="12">
        <v>0</v>
      </c>
      <c r="K126" s="12">
        <v>1</v>
      </c>
      <c r="L126" s="12"/>
      <c r="M126" s="12">
        <v>1</v>
      </c>
      <c r="N126" s="22">
        <v>6000</v>
      </c>
      <c r="O126" s="24">
        <f t="shared" si="4"/>
        <v>15600</v>
      </c>
      <c r="P126" s="34">
        <v>0.2</v>
      </c>
      <c r="Q126" s="22">
        <f t="shared" si="6"/>
        <v>12480</v>
      </c>
      <c r="R126" s="58">
        <f t="shared" si="5"/>
        <v>6600.0000000000009</v>
      </c>
      <c r="S126" s="12" t="s">
        <v>217</v>
      </c>
      <c r="T126" s="17"/>
    </row>
    <row r="127" spans="2:20" x14ac:dyDescent="0.25">
      <c r="B127" s="15">
        <v>109</v>
      </c>
      <c r="C127" s="23" t="s">
        <v>65</v>
      </c>
      <c r="D127" s="16" t="s">
        <v>92</v>
      </c>
      <c r="E127" s="16" t="s">
        <v>332</v>
      </c>
      <c r="F127" s="16" t="s">
        <v>333</v>
      </c>
      <c r="G127" s="15" t="s">
        <v>211</v>
      </c>
      <c r="H127" s="12">
        <v>2</v>
      </c>
      <c r="I127" s="12">
        <v>50</v>
      </c>
      <c r="J127" s="12">
        <v>0</v>
      </c>
      <c r="K127" s="12">
        <v>1</v>
      </c>
      <c r="L127" s="12"/>
      <c r="M127" s="12">
        <v>1</v>
      </c>
      <c r="N127" s="22">
        <v>6500</v>
      </c>
      <c r="O127" s="24">
        <f t="shared" si="4"/>
        <v>16900</v>
      </c>
      <c r="P127" s="34">
        <v>0.2</v>
      </c>
      <c r="Q127" s="22">
        <f t="shared" si="6"/>
        <v>13520</v>
      </c>
      <c r="R127" s="58">
        <f t="shared" si="5"/>
        <v>7150.0000000000009</v>
      </c>
      <c r="S127" s="12" t="s">
        <v>217</v>
      </c>
      <c r="T127" s="17"/>
    </row>
    <row r="128" spans="2:20" x14ac:dyDescent="0.25">
      <c r="B128" s="15">
        <v>110</v>
      </c>
      <c r="C128" s="23" t="s">
        <v>248</v>
      </c>
      <c r="D128" s="16">
        <v>9115</v>
      </c>
      <c r="E128" s="16" t="s">
        <v>332</v>
      </c>
      <c r="F128" s="16" t="s">
        <v>333</v>
      </c>
      <c r="G128" s="15" t="s">
        <v>214</v>
      </c>
      <c r="H128" s="12">
        <v>2</v>
      </c>
      <c r="I128" s="12">
        <v>50</v>
      </c>
      <c r="J128" s="12">
        <v>0</v>
      </c>
      <c r="K128" s="12">
        <v>1</v>
      </c>
      <c r="L128" s="12"/>
      <c r="M128" s="12">
        <v>1</v>
      </c>
      <c r="N128" s="22">
        <v>3500</v>
      </c>
      <c r="O128" s="24">
        <f t="shared" si="4"/>
        <v>9100</v>
      </c>
      <c r="P128" s="34">
        <v>0.2</v>
      </c>
      <c r="Q128" s="22">
        <f t="shared" si="6"/>
        <v>7280</v>
      </c>
      <c r="R128" s="58">
        <f t="shared" si="5"/>
        <v>3850.0000000000005</v>
      </c>
      <c r="S128" s="12" t="s">
        <v>217</v>
      </c>
      <c r="T128" s="17"/>
    </row>
    <row r="129" spans="2:20" x14ac:dyDescent="0.25">
      <c r="B129" s="15">
        <v>149</v>
      </c>
      <c r="C129" s="23" t="s">
        <v>275</v>
      </c>
      <c r="D129" s="16" t="s">
        <v>92</v>
      </c>
      <c r="E129" s="16" t="s">
        <v>332</v>
      </c>
      <c r="F129" s="16" t="s">
        <v>333</v>
      </c>
      <c r="G129" s="15" t="s">
        <v>219</v>
      </c>
      <c r="H129" s="12">
        <v>1</v>
      </c>
      <c r="I129" s="12">
        <v>50</v>
      </c>
      <c r="J129" s="12">
        <v>0</v>
      </c>
      <c r="K129" s="12">
        <v>1</v>
      </c>
      <c r="L129" s="12"/>
      <c r="M129" s="12">
        <v>1</v>
      </c>
      <c r="N129" s="22">
        <v>21000</v>
      </c>
      <c r="O129" s="24">
        <f t="shared" si="4"/>
        <v>54600</v>
      </c>
      <c r="P129" s="34">
        <v>0.2</v>
      </c>
      <c r="Q129" s="22">
        <f>O129-(O129*P129)</f>
        <v>43680</v>
      </c>
      <c r="R129" s="58">
        <f t="shared" si="5"/>
        <v>23100.000000000004</v>
      </c>
      <c r="S129" s="12" t="s">
        <v>219</v>
      </c>
      <c r="T129" s="17"/>
    </row>
    <row r="130" spans="2:20" x14ac:dyDescent="0.25">
      <c r="B130" s="15">
        <v>111</v>
      </c>
      <c r="C130" s="23" t="s">
        <v>66</v>
      </c>
      <c r="D130" s="16" t="s">
        <v>156</v>
      </c>
      <c r="E130" s="16" t="s">
        <v>332</v>
      </c>
      <c r="F130" s="16" t="s">
        <v>333</v>
      </c>
      <c r="G130" s="15" t="s">
        <v>107</v>
      </c>
      <c r="H130" s="12">
        <v>0</v>
      </c>
      <c r="I130" s="12">
        <v>50</v>
      </c>
      <c r="J130" s="12">
        <v>0</v>
      </c>
      <c r="K130" s="12">
        <v>1</v>
      </c>
      <c r="L130" s="12"/>
      <c r="M130" s="12">
        <v>1</v>
      </c>
      <c r="N130" s="22">
        <v>13000</v>
      </c>
      <c r="O130" s="24">
        <f t="shared" si="4"/>
        <v>33800</v>
      </c>
      <c r="P130" s="34">
        <v>0.2</v>
      </c>
      <c r="Q130" s="22">
        <f t="shared" si="6"/>
        <v>27040</v>
      </c>
      <c r="R130" s="58">
        <f t="shared" si="5"/>
        <v>14300.000000000002</v>
      </c>
      <c r="S130" s="12" t="s">
        <v>217</v>
      </c>
      <c r="T130" s="17"/>
    </row>
    <row r="131" spans="2:20" x14ac:dyDescent="0.25">
      <c r="B131" s="15">
        <v>112</v>
      </c>
      <c r="C131" s="23" t="s">
        <v>67</v>
      </c>
      <c r="D131" s="16" t="s">
        <v>157</v>
      </c>
      <c r="E131" s="16" t="s">
        <v>332</v>
      </c>
      <c r="F131" s="16" t="s">
        <v>333</v>
      </c>
      <c r="G131" s="15" t="s">
        <v>107</v>
      </c>
      <c r="H131" s="12">
        <v>2</v>
      </c>
      <c r="I131" s="12">
        <v>50</v>
      </c>
      <c r="J131" s="12">
        <v>0</v>
      </c>
      <c r="K131" s="12">
        <v>1</v>
      </c>
      <c r="L131" s="12"/>
      <c r="M131" s="12">
        <v>1</v>
      </c>
      <c r="N131" s="22">
        <v>13500</v>
      </c>
      <c r="O131" s="24">
        <f t="shared" si="4"/>
        <v>35100</v>
      </c>
      <c r="P131" s="34">
        <v>0.2</v>
      </c>
      <c r="Q131" s="22">
        <f t="shared" si="6"/>
        <v>28080</v>
      </c>
      <c r="R131" s="58">
        <f t="shared" si="5"/>
        <v>14850.000000000002</v>
      </c>
      <c r="S131" s="12" t="s">
        <v>217</v>
      </c>
      <c r="T131" s="17"/>
    </row>
    <row r="132" spans="2:20" x14ac:dyDescent="0.25">
      <c r="B132" s="15">
        <v>113</v>
      </c>
      <c r="C132" s="23" t="s">
        <v>68</v>
      </c>
      <c r="D132" s="16" t="s">
        <v>158</v>
      </c>
      <c r="E132" s="16" t="s">
        <v>332</v>
      </c>
      <c r="F132" s="16" t="s">
        <v>333</v>
      </c>
      <c r="G132" s="15" t="s">
        <v>107</v>
      </c>
      <c r="H132" s="12">
        <v>2</v>
      </c>
      <c r="I132" s="12">
        <v>50</v>
      </c>
      <c r="J132" s="12">
        <v>0</v>
      </c>
      <c r="K132" s="12">
        <v>1</v>
      </c>
      <c r="L132" s="12"/>
      <c r="M132" s="12">
        <v>1</v>
      </c>
      <c r="N132" s="22">
        <v>12500</v>
      </c>
      <c r="O132" s="24">
        <f t="shared" ref="O132:O170" si="8">N132*260%</f>
        <v>32500</v>
      </c>
      <c r="P132" s="34">
        <v>0.2</v>
      </c>
      <c r="Q132" s="22">
        <f t="shared" si="6"/>
        <v>26000</v>
      </c>
      <c r="R132" s="58">
        <f t="shared" ref="R132:R170" si="9">N132*110%</f>
        <v>13750.000000000002</v>
      </c>
      <c r="S132" s="12" t="s">
        <v>217</v>
      </c>
      <c r="T132" s="17"/>
    </row>
    <row r="133" spans="2:20" x14ac:dyDescent="0.25">
      <c r="B133" s="15">
        <v>114</v>
      </c>
      <c r="C133" s="23" t="s">
        <v>69</v>
      </c>
      <c r="D133" s="16">
        <v>2201</v>
      </c>
      <c r="E133" s="16" t="s">
        <v>332</v>
      </c>
      <c r="F133" s="16" t="s">
        <v>333</v>
      </c>
      <c r="G133" s="15" t="s">
        <v>107</v>
      </c>
      <c r="H133" s="12">
        <v>2</v>
      </c>
      <c r="I133" s="12">
        <v>50</v>
      </c>
      <c r="J133" s="12">
        <v>0</v>
      </c>
      <c r="K133" s="12">
        <v>1</v>
      </c>
      <c r="L133" s="12"/>
      <c r="M133" s="12">
        <v>1</v>
      </c>
      <c r="N133" s="22">
        <v>5500</v>
      </c>
      <c r="O133" s="24">
        <f t="shared" si="8"/>
        <v>14300</v>
      </c>
      <c r="P133" s="34">
        <v>0.2</v>
      </c>
      <c r="Q133" s="22">
        <f t="shared" si="6"/>
        <v>11440</v>
      </c>
      <c r="R133" s="58">
        <f t="shared" si="9"/>
        <v>6050.0000000000009</v>
      </c>
      <c r="S133" s="12" t="s">
        <v>217</v>
      </c>
      <c r="T133" s="17"/>
    </row>
    <row r="134" spans="2:20" x14ac:dyDescent="0.25">
      <c r="B134" s="15">
        <v>131</v>
      </c>
      <c r="C134" s="23" t="s">
        <v>189</v>
      </c>
      <c r="D134" s="16" t="s">
        <v>185</v>
      </c>
      <c r="E134" s="16" t="s">
        <v>104</v>
      </c>
      <c r="F134" s="16" t="s">
        <v>105</v>
      </c>
      <c r="G134" s="15" t="s">
        <v>219</v>
      </c>
      <c r="H134" s="12">
        <v>1</v>
      </c>
      <c r="I134" s="12">
        <v>50</v>
      </c>
      <c r="J134" s="12">
        <v>0</v>
      </c>
      <c r="K134" s="12">
        <v>1</v>
      </c>
      <c r="L134" s="12"/>
      <c r="M134" s="12">
        <v>1</v>
      </c>
      <c r="N134" s="22">
        <v>55000</v>
      </c>
      <c r="O134" s="24">
        <f t="shared" si="8"/>
        <v>143000</v>
      </c>
      <c r="P134" s="34">
        <v>0.2</v>
      </c>
      <c r="Q134" s="22">
        <f t="shared" ref="Q134:Q170" si="10">O134-(O134*P134)</f>
        <v>114400</v>
      </c>
      <c r="R134" s="58">
        <f t="shared" si="9"/>
        <v>60500.000000000007</v>
      </c>
      <c r="S134" s="55" t="s">
        <v>219</v>
      </c>
      <c r="T134" s="17"/>
    </row>
    <row r="135" spans="2:20" x14ac:dyDescent="0.25">
      <c r="B135" s="15">
        <v>132</v>
      </c>
      <c r="C135" s="23" t="s">
        <v>183</v>
      </c>
      <c r="D135" s="16" t="s">
        <v>184</v>
      </c>
      <c r="E135" s="16" t="s">
        <v>104</v>
      </c>
      <c r="F135" s="16" t="s">
        <v>105</v>
      </c>
      <c r="G135" s="15" t="s">
        <v>219</v>
      </c>
      <c r="H135" s="12">
        <v>2</v>
      </c>
      <c r="I135" s="12">
        <v>50</v>
      </c>
      <c r="J135" s="12">
        <v>0</v>
      </c>
      <c r="K135" s="12">
        <v>1</v>
      </c>
      <c r="L135" s="12"/>
      <c r="M135" s="12">
        <v>1</v>
      </c>
      <c r="N135" s="22">
        <v>55000</v>
      </c>
      <c r="O135" s="24">
        <f t="shared" si="8"/>
        <v>143000</v>
      </c>
      <c r="P135" s="34">
        <v>0.2</v>
      </c>
      <c r="Q135" s="22">
        <f t="shared" si="10"/>
        <v>114400</v>
      </c>
      <c r="R135" s="58">
        <f t="shared" si="9"/>
        <v>60500.000000000007</v>
      </c>
      <c r="S135" s="55" t="s">
        <v>219</v>
      </c>
      <c r="T135" s="17"/>
    </row>
    <row r="136" spans="2:20" x14ac:dyDescent="0.25">
      <c r="B136" s="15">
        <v>133</v>
      </c>
      <c r="C136" s="23" t="s">
        <v>182</v>
      </c>
      <c r="D136" s="16" t="s">
        <v>184</v>
      </c>
      <c r="E136" s="16" t="s">
        <v>104</v>
      </c>
      <c r="F136" s="16" t="s">
        <v>105</v>
      </c>
      <c r="G136" s="15" t="s">
        <v>219</v>
      </c>
      <c r="H136" s="12">
        <v>1</v>
      </c>
      <c r="I136" s="12">
        <v>50</v>
      </c>
      <c r="J136" s="12">
        <v>0</v>
      </c>
      <c r="K136" s="12">
        <v>1</v>
      </c>
      <c r="L136" s="12"/>
      <c r="M136" s="12">
        <v>1</v>
      </c>
      <c r="N136" s="22">
        <v>55000</v>
      </c>
      <c r="O136" s="24">
        <f t="shared" si="8"/>
        <v>143000</v>
      </c>
      <c r="P136" s="34">
        <v>0.2</v>
      </c>
      <c r="Q136" s="22">
        <f t="shared" si="10"/>
        <v>114400</v>
      </c>
      <c r="R136" s="58">
        <f t="shared" si="9"/>
        <v>60500.000000000007</v>
      </c>
      <c r="S136" s="55" t="s">
        <v>219</v>
      </c>
      <c r="T136" s="17"/>
    </row>
    <row r="137" spans="2:20" x14ac:dyDescent="0.25">
      <c r="B137" s="15">
        <v>134</v>
      </c>
      <c r="C137" s="23" t="s">
        <v>190</v>
      </c>
      <c r="D137" s="16" t="s">
        <v>184</v>
      </c>
      <c r="E137" s="16" t="s">
        <v>104</v>
      </c>
      <c r="F137" s="16" t="s">
        <v>105</v>
      </c>
      <c r="G137" s="15" t="s">
        <v>219</v>
      </c>
      <c r="H137" s="12">
        <v>1</v>
      </c>
      <c r="I137" s="12">
        <v>50</v>
      </c>
      <c r="J137" s="12">
        <v>0</v>
      </c>
      <c r="K137" s="12">
        <v>1</v>
      </c>
      <c r="L137" s="12"/>
      <c r="M137" s="12">
        <v>1</v>
      </c>
      <c r="N137" s="22">
        <v>70000</v>
      </c>
      <c r="O137" s="24">
        <f t="shared" si="8"/>
        <v>182000</v>
      </c>
      <c r="P137" s="34">
        <v>0.2</v>
      </c>
      <c r="Q137" s="22">
        <f t="shared" si="10"/>
        <v>145600</v>
      </c>
      <c r="R137" s="58">
        <f t="shared" si="9"/>
        <v>77000</v>
      </c>
      <c r="S137" s="55" t="s">
        <v>219</v>
      </c>
      <c r="T137" s="17"/>
    </row>
    <row r="138" spans="2:20" x14ac:dyDescent="0.25">
      <c r="B138" s="15">
        <v>135</v>
      </c>
      <c r="C138" s="23" t="s">
        <v>170</v>
      </c>
      <c r="D138" s="16" t="s">
        <v>171</v>
      </c>
      <c r="E138" s="16" t="s">
        <v>104</v>
      </c>
      <c r="F138" s="16" t="s">
        <v>105</v>
      </c>
      <c r="G138" s="15" t="s">
        <v>219</v>
      </c>
      <c r="H138" s="12">
        <v>1</v>
      </c>
      <c r="I138" s="12">
        <v>50</v>
      </c>
      <c r="J138" s="12">
        <v>0</v>
      </c>
      <c r="K138" s="12">
        <v>1</v>
      </c>
      <c r="L138" s="12"/>
      <c r="M138" s="12">
        <v>1</v>
      </c>
      <c r="N138" s="22">
        <v>65000</v>
      </c>
      <c r="O138" s="24">
        <f t="shared" si="8"/>
        <v>169000</v>
      </c>
      <c r="P138" s="34">
        <v>0.2</v>
      </c>
      <c r="Q138" s="22">
        <f t="shared" si="10"/>
        <v>135200</v>
      </c>
      <c r="R138" s="58">
        <f t="shared" si="9"/>
        <v>71500</v>
      </c>
      <c r="S138" s="55" t="s">
        <v>219</v>
      </c>
      <c r="T138" s="17"/>
    </row>
    <row r="139" spans="2:20" x14ac:dyDescent="0.25">
      <c r="B139" s="15">
        <v>136</v>
      </c>
      <c r="C139" s="23" t="s">
        <v>172</v>
      </c>
      <c r="D139" s="16" t="s">
        <v>173</v>
      </c>
      <c r="E139" s="16" t="s">
        <v>104</v>
      </c>
      <c r="F139" s="16" t="s">
        <v>105</v>
      </c>
      <c r="G139" s="15" t="s">
        <v>219</v>
      </c>
      <c r="H139" s="12">
        <v>1</v>
      </c>
      <c r="I139" s="12">
        <v>50</v>
      </c>
      <c r="J139" s="12">
        <v>0</v>
      </c>
      <c r="K139" s="12">
        <v>1</v>
      </c>
      <c r="L139" s="12"/>
      <c r="M139" s="12">
        <v>1</v>
      </c>
      <c r="N139" s="22">
        <v>65000</v>
      </c>
      <c r="O139" s="24">
        <f t="shared" si="8"/>
        <v>169000</v>
      </c>
      <c r="P139" s="34">
        <v>0.2</v>
      </c>
      <c r="Q139" s="22">
        <f t="shared" si="10"/>
        <v>135200</v>
      </c>
      <c r="R139" s="58">
        <f t="shared" si="9"/>
        <v>71500</v>
      </c>
      <c r="S139" s="55" t="s">
        <v>219</v>
      </c>
      <c r="T139" s="17"/>
    </row>
    <row r="140" spans="2:20" x14ac:dyDescent="0.25">
      <c r="B140" s="15">
        <v>137</v>
      </c>
      <c r="C140" s="23" t="s">
        <v>168</v>
      </c>
      <c r="D140" s="16" t="s">
        <v>167</v>
      </c>
      <c r="E140" s="16" t="s">
        <v>104</v>
      </c>
      <c r="F140" s="16" t="s">
        <v>338</v>
      </c>
      <c r="G140" s="15" t="s">
        <v>219</v>
      </c>
      <c r="H140" s="12">
        <v>1</v>
      </c>
      <c r="I140" s="12">
        <v>50</v>
      </c>
      <c r="J140" s="12">
        <v>0</v>
      </c>
      <c r="K140" s="12">
        <v>1</v>
      </c>
      <c r="L140" s="12"/>
      <c r="M140" s="12">
        <v>1</v>
      </c>
      <c r="N140" s="22">
        <v>40000</v>
      </c>
      <c r="O140" s="24">
        <f t="shared" si="8"/>
        <v>104000</v>
      </c>
      <c r="P140" s="34">
        <v>0.2</v>
      </c>
      <c r="Q140" s="22">
        <f t="shared" si="10"/>
        <v>83200</v>
      </c>
      <c r="R140" s="58">
        <f t="shared" si="9"/>
        <v>44000</v>
      </c>
      <c r="S140" s="55" t="s">
        <v>219</v>
      </c>
      <c r="T140" s="17"/>
    </row>
    <row r="141" spans="2:20" x14ac:dyDescent="0.25">
      <c r="B141" s="15">
        <v>138</v>
      </c>
      <c r="C141" s="23" t="s">
        <v>180</v>
      </c>
      <c r="D141" s="16" t="s">
        <v>181</v>
      </c>
      <c r="E141" s="16" t="s">
        <v>104</v>
      </c>
      <c r="F141" s="16" t="s">
        <v>338</v>
      </c>
      <c r="G141" s="15" t="s">
        <v>219</v>
      </c>
      <c r="H141" s="12">
        <v>1</v>
      </c>
      <c r="I141" s="12">
        <v>50</v>
      </c>
      <c r="J141" s="12">
        <v>0</v>
      </c>
      <c r="K141" s="12">
        <v>1</v>
      </c>
      <c r="L141" s="12"/>
      <c r="M141" s="12">
        <v>1</v>
      </c>
      <c r="N141" s="22">
        <v>85000</v>
      </c>
      <c r="O141" s="24">
        <f t="shared" si="8"/>
        <v>221000</v>
      </c>
      <c r="P141" s="34">
        <v>0.2</v>
      </c>
      <c r="Q141" s="22">
        <f t="shared" si="10"/>
        <v>176800</v>
      </c>
      <c r="R141" s="58">
        <f t="shared" si="9"/>
        <v>93500.000000000015</v>
      </c>
      <c r="S141" s="55" t="s">
        <v>219</v>
      </c>
      <c r="T141" s="17"/>
    </row>
    <row r="142" spans="2:20" x14ac:dyDescent="0.25">
      <c r="B142" s="15">
        <v>139</v>
      </c>
      <c r="C142" s="23" t="s">
        <v>186</v>
      </c>
      <c r="D142" s="16" t="s">
        <v>175</v>
      </c>
      <c r="E142" s="16" t="s">
        <v>104</v>
      </c>
      <c r="F142" s="16" t="s">
        <v>338</v>
      </c>
      <c r="G142" s="15" t="s">
        <v>219</v>
      </c>
      <c r="H142" s="12">
        <v>1</v>
      </c>
      <c r="I142" s="12">
        <v>50</v>
      </c>
      <c r="J142" s="12">
        <v>0</v>
      </c>
      <c r="K142" s="12">
        <v>1</v>
      </c>
      <c r="L142" s="12"/>
      <c r="M142" s="12">
        <v>1</v>
      </c>
      <c r="N142" s="22">
        <v>45000</v>
      </c>
      <c r="O142" s="24">
        <f t="shared" si="8"/>
        <v>117000</v>
      </c>
      <c r="P142" s="34">
        <v>0.2</v>
      </c>
      <c r="Q142" s="22">
        <f t="shared" si="10"/>
        <v>93600</v>
      </c>
      <c r="R142" s="58">
        <f t="shared" si="9"/>
        <v>49500.000000000007</v>
      </c>
      <c r="S142" s="55" t="s">
        <v>219</v>
      </c>
      <c r="T142" s="17"/>
    </row>
    <row r="143" spans="2:20" x14ac:dyDescent="0.25">
      <c r="B143" s="15">
        <v>140</v>
      </c>
      <c r="C143" s="23" t="s">
        <v>188</v>
      </c>
      <c r="D143" s="16" t="s">
        <v>175</v>
      </c>
      <c r="E143" s="16" t="s">
        <v>104</v>
      </c>
      <c r="F143" s="16" t="s">
        <v>338</v>
      </c>
      <c r="G143" s="15" t="s">
        <v>219</v>
      </c>
      <c r="H143" s="12">
        <v>1</v>
      </c>
      <c r="I143" s="12">
        <v>50</v>
      </c>
      <c r="J143" s="12">
        <v>0</v>
      </c>
      <c r="K143" s="12">
        <v>1</v>
      </c>
      <c r="L143" s="12"/>
      <c r="M143" s="12">
        <v>1</v>
      </c>
      <c r="N143" s="22">
        <v>60000</v>
      </c>
      <c r="O143" s="24">
        <f t="shared" si="8"/>
        <v>156000</v>
      </c>
      <c r="P143" s="34">
        <v>0.2</v>
      </c>
      <c r="Q143" s="22">
        <f t="shared" si="10"/>
        <v>124800</v>
      </c>
      <c r="R143" s="58">
        <f t="shared" si="9"/>
        <v>66000</v>
      </c>
      <c r="S143" s="55" t="s">
        <v>219</v>
      </c>
      <c r="T143" s="17"/>
    </row>
    <row r="144" spans="2:20" x14ac:dyDescent="0.25">
      <c r="B144" s="15">
        <v>141</v>
      </c>
      <c r="C144" s="23" t="s">
        <v>196</v>
      </c>
      <c r="D144" s="16" t="s">
        <v>187</v>
      </c>
      <c r="E144" s="16" t="s">
        <v>104</v>
      </c>
      <c r="F144" s="16" t="s">
        <v>338</v>
      </c>
      <c r="G144" s="15" t="s">
        <v>219</v>
      </c>
      <c r="H144" s="12">
        <v>1</v>
      </c>
      <c r="I144" s="12">
        <v>50</v>
      </c>
      <c r="J144" s="12">
        <v>0</v>
      </c>
      <c r="K144" s="12">
        <v>1</v>
      </c>
      <c r="L144" s="12"/>
      <c r="M144" s="12">
        <v>1</v>
      </c>
      <c r="N144" s="22">
        <v>50000</v>
      </c>
      <c r="O144" s="24">
        <f t="shared" si="8"/>
        <v>130000</v>
      </c>
      <c r="P144" s="34">
        <v>0.2</v>
      </c>
      <c r="Q144" s="22">
        <f t="shared" si="10"/>
        <v>104000</v>
      </c>
      <c r="R144" s="58">
        <f t="shared" si="9"/>
        <v>55000.000000000007</v>
      </c>
      <c r="S144" s="55" t="s">
        <v>219</v>
      </c>
      <c r="T144" s="17"/>
    </row>
    <row r="145" spans="1:20" x14ac:dyDescent="0.25">
      <c r="B145" s="15">
        <v>142</v>
      </c>
      <c r="C145" s="23" t="s">
        <v>191</v>
      </c>
      <c r="D145" s="16" t="s">
        <v>174</v>
      </c>
      <c r="E145" s="16" t="s">
        <v>104</v>
      </c>
      <c r="F145" s="16" t="s">
        <v>338</v>
      </c>
      <c r="G145" s="15" t="s">
        <v>219</v>
      </c>
      <c r="H145" s="12">
        <v>1</v>
      </c>
      <c r="I145" s="12">
        <v>50</v>
      </c>
      <c r="J145" s="12">
        <v>0</v>
      </c>
      <c r="K145" s="12">
        <v>1</v>
      </c>
      <c r="L145" s="12"/>
      <c r="M145" s="12">
        <v>1</v>
      </c>
      <c r="N145" s="22">
        <v>65000</v>
      </c>
      <c r="O145" s="24">
        <f t="shared" si="8"/>
        <v>169000</v>
      </c>
      <c r="P145" s="34">
        <v>0.2</v>
      </c>
      <c r="Q145" s="22">
        <f t="shared" si="10"/>
        <v>135200</v>
      </c>
      <c r="R145" s="58">
        <f t="shared" si="9"/>
        <v>71500</v>
      </c>
      <c r="S145" s="55" t="s">
        <v>219</v>
      </c>
      <c r="T145" s="17"/>
    </row>
    <row r="146" spans="1:20" x14ac:dyDescent="0.25">
      <c r="B146" s="15">
        <v>143</v>
      </c>
      <c r="C146" s="23" t="s">
        <v>192</v>
      </c>
      <c r="D146" s="16" t="s">
        <v>175</v>
      </c>
      <c r="E146" s="16" t="s">
        <v>104</v>
      </c>
      <c r="F146" s="16" t="s">
        <v>338</v>
      </c>
      <c r="G146" s="15" t="s">
        <v>219</v>
      </c>
      <c r="H146" s="12">
        <v>1</v>
      </c>
      <c r="I146" s="12">
        <v>50</v>
      </c>
      <c r="J146" s="12">
        <v>0</v>
      </c>
      <c r="K146" s="12">
        <v>1</v>
      </c>
      <c r="L146" s="12"/>
      <c r="M146" s="12">
        <v>1</v>
      </c>
      <c r="N146" s="22">
        <v>50000</v>
      </c>
      <c r="O146" s="24">
        <f t="shared" si="8"/>
        <v>130000</v>
      </c>
      <c r="P146" s="34">
        <v>0.2</v>
      </c>
      <c r="Q146" s="22">
        <f t="shared" si="10"/>
        <v>104000</v>
      </c>
      <c r="R146" s="58">
        <f t="shared" si="9"/>
        <v>55000.000000000007</v>
      </c>
      <c r="S146" s="55" t="s">
        <v>219</v>
      </c>
      <c r="T146" s="17"/>
    </row>
    <row r="147" spans="1:20" x14ac:dyDescent="0.25">
      <c r="B147" s="15">
        <v>144</v>
      </c>
      <c r="C147" s="23" t="s">
        <v>193</v>
      </c>
      <c r="D147" s="16" t="s">
        <v>176</v>
      </c>
      <c r="E147" s="16" t="s">
        <v>104</v>
      </c>
      <c r="F147" s="16" t="s">
        <v>338</v>
      </c>
      <c r="G147" s="15" t="s">
        <v>219</v>
      </c>
      <c r="H147" s="12">
        <v>1</v>
      </c>
      <c r="I147" s="12">
        <v>50</v>
      </c>
      <c r="J147" s="12">
        <v>0</v>
      </c>
      <c r="K147" s="12">
        <v>1</v>
      </c>
      <c r="L147" s="12"/>
      <c r="M147" s="12">
        <v>1</v>
      </c>
      <c r="N147" s="22">
        <v>60000</v>
      </c>
      <c r="O147" s="24">
        <f t="shared" si="8"/>
        <v>156000</v>
      </c>
      <c r="P147" s="34">
        <v>0.2</v>
      </c>
      <c r="Q147" s="22">
        <f t="shared" si="10"/>
        <v>124800</v>
      </c>
      <c r="R147" s="58">
        <f t="shared" si="9"/>
        <v>66000</v>
      </c>
      <c r="S147" s="55" t="s">
        <v>219</v>
      </c>
      <c r="T147" s="17"/>
    </row>
    <row r="148" spans="1:20" x14ac:dyDescent="0.25">
      <c r="B148" s="15">
        <v>145</v>
      </c>
      <c r="C148" s="23" t="s">
        <v>195</v>
      </c>
      <c r="D148" s="16" t="s">
        <v>178</v>
      </c>
      <c r="E148" s="16" t="s">
        <v>104</v>
      </c>
      <c r="F148" s="16" t="s">
        <v>338</v>
      </c>
      <c r="G148" s="15" t="s">
        <v>219</v>
      </c>
      <c r="H148" s="12">
        <v>1</v>
      </c>
      <c r="I148" s="12">
        <v>50</v>
      </c>
      <c r="J148" s="12">
        <v>0</v>
      </c>
      <c r="K148" s="12">
        <v>1</v>
      </c>
      <c r="L148" s="12"/>
      <c r="M148" s="12">
        <v>1</v>
      </c>
      <c r="N148" s="22">
        <v>85000</v>
      </c>
      <c r="O148" s="24">
        <f t="shared" si="8"/>
        <v>221000</v>
      </c>
      <c r="P148" s="34">
        <v>0.2</v>
      </c>
      <c r="Q148" s="22">
        <f t="shared" si="10"/>
        <v>176800</v>
      </c>
      <c r="R148" s="58">
        <f t="shared" si="9"/>
        <v>93500.000000000015</v>
      </c>
      <c r="S148" s="55" t="s">
        <v>219</v>
      </c>
      <c r="T148" s="17"/>
    </row>
    <row r="149" spans="1:20" x14ac:dyDescent="0.25">
      <c r="B149" s="15">
        <v>146</v>
      </c>
      <c r="C149" s="23" t="s">
        <v>194</v>
      </c>
      <c r="D149" s="16" t="s">
        <v>177</v>
      </c>
      <c r="E149" s="16" t="s">
        <v>104</v>
      </c>
      <c r="F149" s="16" t="s">
        <v>338</v>
      </c>
      <c r="G149" s="15" t="s">
        <v>219</v>
      </c>
      <c r="H149" s="12">
        <v>1</v>
      </c>
      <c r="I149" s="12">
        <v>50</v>
      </c>
      <c r="J149" s="12">
        <v>0</v>
      </c>
      <c r="K149" s="12">
        <v>1</v>
      </c>
      <c r="L149" s="12"/>
      <c r="M149" s="12">
        <v>1</v>
      </c>
      <c r="N149" s="22">
        <v>75000</v>
      </c>
      <c r="O149" s="24">
        <f t="shared" si="8"/>
        <v>195000</v>
      </c>
      <c r="P149" s="34">
        <v>0.2</v>
      </c>
      <c r="Q149" s="22">
        <f t="shared" si="10"/>
        <v>156000</v>
      </c>
      <c r="R149" s="58">
        <f t="shared" si="9"/>
        <v>82500</v>
      </c>
      <c r="S149" s="55" t="s">
        <v>219</v>
      </c>
      <c r="T149" s="17"/>
    </row>
    <row r="150" spans="1:20" x14ac:dyDescent="0.25">
      <c r="B150" s="15">
        <v>147</v>
      </c>
      <c r="C150" s="23" t="s">
        <v>169</v>
      </c>
      <c r="D150" s="16" t="s">
        <v>179</v>
      </c>
      <c r="E150" s="16" t="s">
        <v>104</v>
      </c>
      <c r="F150" s="16" t="s">
        <v>339</v>
      </c>
      <c r="G150" s="15" t="s">
        <v>219</v>
      </c>
      <c r="H150" s="12">
        <v>1</v>
      </c>
      <c r="I150" s="12">
        <v>50</v>
      </c>
      <c r="J150" s="12">
        <v>0</v>
      </c>
      <c r="K150" s="12">
        <v>1</v>
      </c>
      <c r="L150" s="12"/>
      <c r="M150" s="12">
        <v>1</v>
      </c>
      <c r="N150" s="22">
        <v>70000</v>
      </c>
      <c r="O150" s="24">
        <f t="shared" si="8"/>
        <v>182000</v>
      </c>
      <c r="P150" s="34">
        <v>0.2</v>
      </c>
      <c r="Q150" s="22">
        <f t="shared" si="10"/>
        <v>145600</v>
      </c>
      <c r="R150" s="58">
        <f t="shared" si="9"/>
        <v>77000</v>
      </c>
      <c r="S150" s="55" t="s">
        <v>219</v>
      </c>
      <c r="T150" s="17"/>
    </row>
    <row r="151" spans="1:20" x14ac:dyDescent="0.25">
      <c r="B151" s="15">
        <v>148</v>
      </c>
      <c r="C151" s="43" t="s">
        <v>240</v>
      </c>
      <c r="D151" s="16" t="s">
        <v>92</v>
      </c>
      <c r="E151" s="16" t="s">
        <v>104</v>
      </c>
      <c r="F151" s="16" t="s">
        <v>106</v>
      </c>
      <c r="G151" s="15" t="s">
        <v>219</v>
      </c>
      <c r="H151" s="12">
        <v>1</v>
      </c>
      <c r="I151" s="12">
        <v>50</v>
      </c>
      <c r="J151" s="12">
        <v>0</v>
      </c>
      <c r="K151" s="12">
        <v>1</v>
      </c>
      <c r="L151" s="12"/>
      <c r="M151" s="12">
        <v>1</v>
      </c>
      <c r="N151" s="22">
        <v>95000</v>
      </c>
      <c r="O151" s="24">
        <f t="shared" si="8"/>
        <v>247000</v>
      </c>
      <c r="P151" s="34">
        <v>0.2</v>
      </c>
      <c r="Q151" s="22">
        <f t="shared" si="10"/>
        <v>197600</v>
      </c>
      <c r="R151" s="58">
        <f t="shared" si="9"/>
        <v>104500.00000000001</v>
      </c>
      <c r="S151" s="55" t="s">
        <v>219</v>
      </c>
      <c r="T151" s="17"/>
    </row>
    <row r="152" spans="1:20" x14ac:dyDescent="0.25">
      <c r="B152" s="15">
        <v>150</v>
      </c>
      <c r="C152" s="43" t="s">
        <v>230</v>
      </c>
      <c r="D152" s="16" t="s">
        <v>227</v>
      </c>
      <c r="E152" s="16" t="s">
        <v>346</v>
      </c>
      <c r="F152" s="16" t="s">
        <v>226</v>
      </c>
      <c r="G152" s="15" t="s">
        <v>229</v>
      </c>
      <c r="H152" s="12">
        <v>2</v>
      </c>
      <c r="I152" s="12">
        <v>50</v>
      </c>
      <c r="J152" s="12">
        <v>0</v>
      </c>
      <c r="K152" s="12">
        <v>1</v>
      </c>
      <c r="L152" s="12"/>
      <c r="M152" s="12">
        <v>1</v>
      </c>
      <c r="N152" s="22">
        <v>21000</v>
      </c>
      <c r="O152" s="24">
        <f t="shared" si="8"/>
        <v>54600</v>
      </c>
      <c r="P152" s="34">
        <v>0.2</v>
      </c>
      <c r="Q152" s="22">
        <f t="shared" si="10"/>
        <v>43680</v>
      </c>
      <c r="R152" s="58">
        <f t="shared" si="9"/>
        <v>23100.000000000004</v>
      </c>
      <c r="S152" s="12" t="s">
        <v>228</v>
      </c>
      <c r="T152" s="17"/>
    </row>
    <row r="153" spans="1:20" s="49" customFormat="1" x14ac:dyDescent="0.25">
      <c r="A153" s="49">
        <v>1</v>
      </c>
      <c r="B153" s="45">
        <v>151</v>
      </c>
      <c r="C153" s="42" t="s">
        <v>349</v>
      </c>
      <c r="D153" s="41" t="s">
        <v>224</v>
      </c>
      <c r="E153" s="41" t="s">
        <v>346</v>
      </c>
      <c r="F153" s="41" t="s">
        <v>347</v>
      </c>
      <c r="G153" s="45" t="s">
        <v>229</v>
      </c>
      <c r="H153" s="46">
        <v>2</v>
      </c>
      <c r="I153" s="12">
        <v>50</v>
      </c>
      <c r="J153" s="46">
        <v>0</v>
      </c>
      <c r="K153" s="46">
        <v>1</v>
      </c>
      <c r="L153" s="46"/>
      <c r="M153" s="46">
        <v>1</v>
      </c>
      <c r="N153" s="47">
        <v>22000</v>
      </c>
      <c r="O153" s="24">
        <f t="shared" si="8"/>
        <v>57200</v>
      </c>
      <c r="P153" s="48">
        <v>0.2</v>
      </c>
      <c r="Q153" s="47">
        <f t="shared" si="10"/>
        <v>45760</v>
      </c>
      <c r="R153" s="58">
        <f t="shared" si="9"/>
        <v>24200.000000000004</v>
      </c>
      <c r="S153" s="46" t="s">
        <v>228</v>
      </c>
      <c r="T153" s="60"/>
    </row>
    <row r="154" spans="1:20" x14ac:dyDescent="0.25">
      <c r="B154" s="15">
        <v>152</v>
      </c>
      <c r="C154" s="43" t="s">
        <v>350</v>
      </c>
      <c r="D154" s="16" t="s">
        <v>225</v>
      </c>
      <c r="E154" s="16" t="s">
        <v>346</v>
      </c>
      <c r="F154" s="16" t="s">
        <v>348</v>
      </c>
      <c r="G154" s="15" t="s">
        <v>229</v>
      </c>
      <c r="H154" s="12">
        <v>2</v>
      </c>
      <c r="I154" s="12">
        <v>50</v>
      </c>
      <c r="J154" s="12">
        <v>0</v>
      </c>
      <c r="K154" s="12">
        <v>1</v>
      </c>
      <c r="L154" s="12"/>
      <c r="M154" s="12">
        <v>1</v>
      </c>
      <c r="N154" s="22">
        <v>27500</v>
      </c>
      <c r="O154" s="24">
        <f t="shared" si="8"/>
        <v>71500</v>
      </c>
      <c r="P154" s="34">
        <v>0.2</v>
      </c>
      <c r="Q154" s="22">
        <f t="shared" si="10"/>
        <v>57200</v>
      </c>
      <c r="R154" s="58">
        <f t="shared" si="9"/>
        <v>30250.000000000004</v>
      </c>
      <c r="S154" s="12" t="s">
        <v>228</v>
      </c>
      <c r="T154" s="17"/>
    </row>
    <row r="155" spans="1:20" x14ac:dyDescent="0.25">
      <c r="B155" s="15">
        <v>153</v>
      </c>
      <c r="C155" s="43" t="s">
        <v>234</v>
      </c>
      <c r="D155" s="16">
        <v>801</v>
      </c>
      <c r="E155" s="16" t="s">
        <v>340</v>
      </c>
      <c r="F155" s="16" t="s">
        <v>345</v>
      </c>
      <c r="G155" s="33" t="s">
        <v>232</v>
      </c>
      <c r="H155" s="29">
        <v>1</v>
      </c>
      <c r="I155" s="12">
        <v>100</v>
      </c>
      <c r="J155" s="12">
        <v>0</v>
      </c>
      <c r="K155" s="12">
        <v>1</v>
      </c>
      <c r="L155" s="29"/>
      <c r="M155" s="12">
        <v>1</v>
      </c>
      <c r="N155" s="18">
        <v>60000</v>
      </c>
      <c r="O155" s="24">
        <f t="shared" si="8"/>
        <v>156000</v>
      </c>
      <c r="P155" s="34">
        <v>0.2</v>
      </c>
      <c r="Q155" s="22">
        <f t="shared" si="10"/>
        <v>124800</v>
      </c>
      <c r="R155" s="58">
        <f t="shared" si="9"/>
        <v>66000</v>
      </c>
      <c r="S155" s="29" t="s">
        <v>246</v>
      </c>
      <c r="T155" s="17"/>
    </row>
    <row r="156" spans="1:20" x14ac:dyDescent="0.25">
      <c r="B156" s="15">
        <v>154</v>
      </c>
      <c r="C156" s="23" t="s">
        <v>235</v>
      </c>
      <c r="D156" s="16">
        <v>802</v>
      </c>
      <c r="E156" s="16" t="s">
        <v>340</v>
      </c>
      <c r="F156" s="16" t="s">
        <v>345</v>
      </c>
      <c r="G156" s="33" t="s">
        <v>232</v>
      </c>
      <c r="H156" s="29">
        <v>1</v>
      </c>
      <c r="I156" s="12">
        <v>100</v>
      </c>
      <c r="J156" s="12">
        <v>0</v>
      </c>
      <c r="K156" s="12">
        <v>1</v>
      </c>
      <c r="L156" s="29"/>
      <c r="M156" s="12">
        <v>1</v>
      </c>
      <c r="N156" s="18">
        <v>60000</v>
      </c>
      <c r="O156" s="24">
        <f t="shared" si="8"/>
        <v>156000</v>
      </c>
      <c r="P156" s="34">
        <v>0.2</v>
      </c>
      <c r="Q156" s="22">
        <f t="shared" si="10"/>
        <v>124800</v>
      </c>
      <c r="R156" s="58">
        <f t="shared" si="9"/>
        <v>66000</v>
      </c>
      <c r="S156" s="29" t="s">
        <v>246</v>
      </c>
      <c r="T156" s="17"/>
    </row>
    <row r="157" spans="1:20" x14ac:dyDescent="0.25">
      <c r="B157" s="15">
        <v>155</v>
      </c>
      <c r="C157" s="23" t="s">
        <v>236</v>
      </c>
      <c r="D157" s="16">
        <v>817</v>
      </c>
      <c r="E157" s="16" t="s">
        <v>340</v>
      </c>
      <c r="F157" s="16" t="s">
        <v>345</v>
      </c>
      <c r="G157" s="33" t="s">
        <v>232</v>
      </c>
      <c r="H157" s="29">
        <v>1</v>
      </c>
      <c r="I157" s="12">
        <v>100</v>
      </c>
      <c r="J157" s="12">
        <v>0</v>
      </c>
      <c r="K157" s="12">
        <v>1</v>
      </c>
      <c r="L157" s="29"/>
      <c r="M157" s="12">
        <v>1</v>
      </c>
      <c r="N157" s="18">
        <v>60000</v>
      </c>
      <c r="O157" s="24">
        <f t="shared" si="8"/>
        <v>156000</v>
      </c>
      <c r="P157" s="34">
        <v>0.2</v>
      </c>
      <c r="Q157" s="22">
        <f t="shared" si="10"/>
        <v>124800</v>
      </c>
      <c r="R157" s="58">
        <f t="shared" si="9"/>
        <v>66000</v>
      </c>
      <c r="S157" s="29" t="s">
        <v>246</v>
      </c>
      <c r="T157" s="17"/>
    </row>
    <row r="158" spans="1:20" x14ac:dyDescent="0.25">
      <c r="B158" s="15">
        <v>156</v>
      </c>
      <c r="C158" s="23" t="s">
        <v>237</v>
      </c>
      <c r="D158" s="16">
        <v>819</v>
      </c>
      <c r="E158" s="16" t="s">
        <v>340</v>
      </c>
      <c r="F158" s="16" t="s">
        <v>345</v>
      </c>
      <c r="G158" s="33" t="s">
        <v>232</v>
      </c>
      <c r="H158" s="29">
        <v>1</v>
      </c>
      <c r="I158" s="12">
        <v>100</v>
      </c>
      <c r="J158" s="12">
        <v>0</v>
      </c>
      <c r="K158" s="12">
        <v>1</v>
      </c>
      <c r="L158" s="29"/>
      <c r="M158" s="12">
        <v>1</v>
      </c>
      <c r="N158" s="18">
        <v>60000</v>
      </c>
      <c r="O158" s="24">
        <f t="shared" si="8"/>
        <v>156000</v>
      </c>
      <c r="P158" s="34">
        <v>0.2</v>
      </c>
      <c r="Q158" s="22">
        <f t="shared" si="10"/>
        <v>124800</v>
      </c>
      <c r="R158" s="58">
        <f t="shared" si="9"/>
        <v>66000</v>
      </c>
      <c r="S158" s="29" t="s">
        <v>246</v>
      </c>
      <c r="T158" s="17"/>
    </row>
    <row r="159" spans="1:20" x14ac:dyDescent="0.25">
      <c r="B159" s="15">
        <v>157</v>
      </c>
      <c r="C159" s="23" t="s">
        <v>238</v>
      </c>
      <c r="D159" s="16">
        <v>820</v>
      </c>
      <c r="E159" s="16" t="s">
        <v>340</v>
      </c>
      <c r="F159" s="16" t="s">
        <v>345</v>
      </c>
      <c r="G159" s="33" t="s">
        <v>232</v>
      </c>
      <c r="H159" s="29">
        <v>1</v>
      </c>
      <c r="I159" s="12">
        <v>100</v>
      </c>
      <c r="J159" s="12">
        <v>0</v>
      </c>
      <c r="K159" s="12">
        <v>1</v>
      </c>
      <c r="L159" s="29"/>
      <c r="M159" s="12">
        <v>1</v>
      </c>
      <c r="N159" s="18">
        <v>60000</v>
      </c>
      <c r="O159" s="24">
        <f t="shared" si="8"/>
        <v>156000</v>
      </c>
      <c r="P159" s="34">
        <v>0.2</v>
      </c>
      <c r="Q159" s="22">
        <f t="shared" si="10"/>
        <v>124800</v>
      </c>
      <c r="R159" s="58">
        <f t="shared" si="9"/>
        <v>66000</v>
      </c>
      <c r="S159" s="29" t="s">
        <v>246</v>
      </c>
      <c r="T159" s="17"/>
    </row>
    <row r="160" spans="1:20" x14ac:dyDescent="0.25">
      <c r="B160" s="15">
        <v>158</v>
      </c>
      <c r="C160" s="23" t="s">
        <v>239</v>
      </c>
      <c r="D160" s="16">
        <v>829</v>
      </c>
      <c r="E160" s="16" t="s">
        <v>340</v>
      </c>
      <c r="F160" s="16" t="s">
        <v>345</v>
      </c>
      <c r="G160" s="33" t="s">
        <v>232</v>
      </c>
      <c r="H160" s="29">
        <v>1</v>
      </c>
      <c r="I160" s="12">
        <v>100</v>
      </c>
      <c r="J160" s="12">
        <v>0</v>
      </c>
      <c r="K160" s="12">
        <v>1</v>
      </c>
      <c r="L160" s="29"/>
      <c r="M160" s="12">
        <v>1</v>
      </c>
      <c r="N160" s="18">
        <v>60000</v>
      </c>
      <c r="O160" s="24">
        <f t="shared" si="8"/>
        <v>156000</v>
      </c>
      <c r="P160" s="34">
        <v>0.2</v>
      </c>
      <c r="Q160" s="22">
        <f t="shared" si="10"/>
        <v>124800</v>
      </c>
      <c r="R160" s="58">
        <f t="shared" si="9"/>
        <v>66000</v>
      </c>
      <c r="S160" s="29" t="s">
        <v>246</v>
      </c>
      <c r="T160" s="17"/>
    </row>
    <row r="161" spans="2:20" x14ac:dyDescent="0.25">
      <c r="B161" s="15">
        <v>159</v>
      </c>
      <c r="C161" s="23" t="s">
        <v>249</v>
      </c>
      <c r="D161" s="16">
        <v>883</v>
      </c>
      <c r="E161" s="16" t="s">
        <v>340</v>
      </c>
      <c r="F161" s="16" t="s">
        <v>345</v>
      </c>
      <c r="G161" s="33" t="s">
        <v>232</v>
      </c>
      <c r="H161" s="29">
        <v>1</v>
      </c>
      <c r="I161" s="12">
        <v>100</v>
      </c>
      <c r="J161" s="12">
        <v>0</v>
      </c>
      <c r="K161" s="12">
        <v>1</v>
      </c>
      <c r="L161" s="29"/>
      <c r="M161" s="12">
        <v>1</v>
      </c>
      <c r="N161" s="18">
        <v>60000</v>
      </c>
      <c r="O161" s="24">
        <f t="shared" si="8"/>
        <v>156000</v>
      </c>
      <c r="P161" s="34">
        <v>0.2</v>
      </c>
      <c r="Q161" s="22">
        <f t="shared" si="10"/>
        <v>124800</v>
      </c>
      <c r="R161" s="58">
        <f t="shared" si="9"/>
        <v>66000</v>
      </c>
      <c r="S161" s="29" t="s">
        <v>246</v>
      </c>
      <c r="T161" s="17"/>
    </row>
    <row r="162" spans="2:20" x14ac:dyDescent="0.25">
      <c r="B162" s="15">
        <v>160</v>
      </c>
      <c r="C162" s="23" t="s">
        <v>250</v>
      </c>
      <c r="D162" s="16">
        <v>812</v>
      </c>
      <c r="E162" s="16" t="s">
        <v>340</v>
      </c>
      <c r="F162" s="16" t="s">
        <v>345</v>
      </c>
      <c r="G162" s="33" t="s">
        <v>232</v>
      </c>
      <c r="H162" s="29">
        <v>1</v>
      </c>
      <c r="I162" s="12">
        <v>100</v>
      </c>
      <c r="J162" s="12">
        <v>0</v>
      </c>
      <c r="K162" s="12">
        <v>1</v>
      </c>
      <c r="L162" s="29"/>
      <c r="M162" s="12">
        <v>1</v>
      </c>
      <c r="N162" s="18">
        <v>60000</v>
      </c>
      <c r="O162" s="24">
        <f t="shared" si="8"/>
        <v>156000</v>
      </c>
      <c r="P162" s="34">
        <v>0.2</v>
      </c>
      <c r="Q162" s="22">
        <f t="shared" si="10"/>
        <v>124800</v>
      </c>
      <c r="R162" s="58">
        <f t="shared" si="9"/>
        <v>66000</v>
      </c>
      <c r="S162" s="29" t="s">
        <v>246</v>
      </c>
      <c r="T162" s="17"/>
    </row>
    <row r="163" spans="2:20" x14ac:dyDescent="0.25">
      <c r="B163" s="15">
        <v>161</v>
      </c>
      <c r="C163" s="23" t="s">
        <v>251</v>
      </c>
      <c r="D163" s="16">
        <v>877</v>
      </c>
      <c r="E163" s="16" t="s">
        <v>340</v>
      </c>
      <c r="F163" s="16" t="s">
        <v>345</v>
      </c>
      <c r="G163" s="33" t="s">
        <v>232</v>
      </c>
      <c r="H163" s="29">
        <v>1</v>
      </c>
      <c r="I163" s="12">
        <v>100</v>
      </c>
      <c r="J163" s="12">
        <v>0</v>
      </c>
      <c r="K163" s="12">
        <v>1</v>
      </c>
      <c r="L163" s="29"/>
      <c r="M163" s="12">
        <v>1</v>
      </c>
      <c r="N163" s="18">
        <v>60000</v>
      </c>
      <c r="O163" s="24">
        <f t="shared" si="8"/>
        <v>156000</v>
      </c>
      <c r="P163" s="34">
        <v>0.2</v>
      </c>
      <c r="Q163" s="22">
        <f t="shared" si="10"/>
        <v>124800</v>
      </c>
      <c r="R163" s="58">
        <f t="shared" si="9"/>
        <v>66000</v>
      </c>
      <c r="S163" s="29" t="s">
        <v>246</v>
      </c>
      <c r="T163" s="17"/>
    </row>
    <row r="164" spans="2:20" x14ac:dyDescent="0.25">
      <c r="B164" s="15">
        <v>162</v>
      </c>
      <c r="C164" s="23" t="s">
        <v>252</v>
      </c>
      <c r="D164" s="16">
        <v>814</v>
      </c>
      <c r="E164" s="16" t="s">
        <v>340</v>
      </c>
      <c r="F164" s="16" t="s">
        <v>345</v>
      </c>
      <c r="G164" s="33" t="s">
        <v>232</v>
      </c>
      <c r="H164" s="29">
        <v>1</v>
      </c>
      <c r="I164" s="12">
        <v>100</v>
      </c>
      <c r="J164" s="12">
        <v>0</v>
      </c>
      <c r="K164" s="12">
        <v>1</v>
      </c>
      <c r="L164" s="29"/>
      <c r="M164" s="12">
        <v>1</v>
      </c>
      <c r="N164" s="18">
        <v>60000</v>
      </c>
      <c r="O164" s="24">
        <f t="shared" si="8"/>
        <v>156000</v>
      </c>
      <c r="P164" s="34">
        <v>0.2</v>
      </c>
      <c r="Q164" s="22">
        <f t="shared" si="10"/>
        <v>124800</v>
      </c>
      <c r="R164" s="58">
        <f t="shared" si="9"/>
        <v>66000</v>
      </c>
      <c r="S164" s="29" t="s">
        <v>246</v>
      </c>
      <c r="T164" s="17"/>
    </row>
    <row r="165" spans="2:20" x14ac:dyDescent="0.25">
      <c r="B165" s="15">
        <v>163</v>
      </c>
      <c r="C165" s="23" t="s">
        <v>253</v>
      </c>
      <c r="D165" s="16" t="s">
        <v>233</v>
      </c>
      <c r="E165" s="16" t="s">
        <v>340</v>
      </c>
      <c r="F165" s="16" t="s">
        <v>345</v>
      </c>
      <c r="G165" s="33" t="s">
        <v>232</v>
      </c>
      <c r="H165" s="29">
        <v>1</v>
      </c>
      <c r="I165" s="12">
        <v>50</v>
      </c>
      <c r="J165" s="12">
        <v>0</v>
      </c>
      <c r="K165" s="12">
        <v>1</v>
      </c>
      <c r="L165" s="29"/>
      <c r="M165" s="12">
        <v>1</v>
      </c>
      <c r="N165" s="18">
        <v>90000</v>
      </c>
      <c r="O165" s="24">
        <f t="shared" si="8"/>
        <v>234000</v>
      </c>
      <c r="P165" s="34">
        <v>0.2</v>
      </c>
      <c r="Q165" s="22">
        <f t="shared" si="10"/>
        <v>187200</v>
      </c>
      <c r="R165" s="58">
        <f t="shared" si="9"/>
        <v>99000.000000000015</v>
      </c>
      <c r="S165" s="29" t="s">
        <v>246</v>
      </c>
      <c r="T165" s="17"/>
    </row>
    <row r="166" spans="2:20" s="28" customFormat="1" x14ac:dyDescent="0.25">
      <c r="B166" s="15">
        <v>164</v>
      </c>
      <c r="C166" s="23" t="s">
        <v>254</v>
      </c>
      <c r="D166" s="16" t="s">
        <v>92</v>
      </c>
      <c r="E166" s="16" t="s">
        <v>340</v>
      </c>
      <c r="F166" s="16" t="s">
        <v>344</v>
      </c>
      <c r="G166" s="33" t="s">
        <v>232</v>
      </c>
      <c r="H166" s="30">
        <v>1</v>
      </c>
      <c r="I166" s="12">
        <v>50</v>
      </c>
      <c r="J166" s="12">
        <v>0</v>
      </c>
      <c r="K166" s="12">
        <v>1</v>
      </c>
      <c r="L166" s="30"/>
      <c r="M166" s="12">
        <v>1</v>
      </c>
      <c r="N166" s="31">
        <v>25500</v>
      </c>
      <c r="O166" s="24">
        <f t="shared" si="8"/>
        <v>66300</v>
      </c>
      <c r="P166" s="34">
        <v>0.2</v>
      </c>
      <c r="Q166" s="22">
        <f t="shared" si="10"/>
        <v>53040</v>
      </c>
      <c r="R166" s="58">
        <f t="shared" si="9"/>
        <v>28050.000000000004</v>
      </c>
      <c r="S166" s="30" t="s">
        <v>246</v>
      </c>
      <c r="T166" s="61"/>
    </row>
    <row r="167" spans="2:20" s="28" customFormat="1" x14ac:dyDescent="0.25">
      <c r="B167" s="15">
        <v>165</v>
      </c>
      <c r="C167" s="23" t="s">
        <v>242</v>
      </c>
      <c r="D167" s="16" t="s">
        <v>92</v>
      </c>
      <c r="E167" s="16" t="s">
        <v>340</v>
      </c>
      <c r="F167" s="16" t="s">
        <v>344</v>
      </c>
      <c r="G167" s="33" t="s">
        <v>232</v>
      </c>
      <c r="H167" s="30">
        <v>1</v>
      </c>
      <c r="I167" s="12">
        <v>50</v>
      </c>
      <c r="J167" s="12">
        <v>0</v>
      </c>
      <c r="K167" s="12">
        <v>1</v>
      </c>
      <c r="L167" s="30"/>
      <c r="M167" s="12">
        <v>1</v>
      </c>
      <c r="N167" s="31">
        <v>44500</v>
      </c>
      <c r="O167" s="24">
        <f t="shared" si="8"/>
        <v>115700</v>
      </c>
      <c r="P167" s="34">
        <v>0.2</v>
      </c>
      <c r="Q167" s="22">
        <f t="shared" si="10"/>
        <v>92560</v>
      </c>
      <c r="R167" s="58">
        <f t="shared" si="9"/>
        <v>48950.000000000007</v>
      </c>
      <c r="S167" s="30" t="s">
        <v>246</v>
      </c>
      <c r="T167" s="61"/>
    </row>
    <row r="168" spans="2:20" s="28" customFormat="1" x14ac:dyDescent="0.25">
      <c r="B168" s="15">
        <v>166</v>
      </c>
      <c r="C168" s="23" t="s">
        <v>243</v>
      </c>
      <c r="D168" s="16" t="s">
        <v>92</v>
      </c>
      <c r="E168" s="16" t="s">
        <v>340</v>
      </c>
      <c r="F168" s="16" t="s">
        <v>342</v>
      </c>
      <c r="G168" s="33" t="s">
        <v>232</v>
      </c>
      <c r="H168" s="30">
        <v>1</v>
      </c>
      <c r="I168" s="12">
        <v>50</v>
      </c>
      <c r="J168" s="12">
        <v>0</v>
      </c>
      <c r="K168" s="12">
        <v>1</v>
      </c>
      <c r="L168" s="30"/>
      <c r="M168" s="12">
        <v>1</v>
      </c>
      <c r="N168" s="31">
        <v>16000</v>
      </c>
      <c r="O168" s="24">
        <f t="shared" si="8"/>
        <v>41600</v>
      </c>
      <c r="P168" s="34">
        <v>0.2</v>
      </c>
      <c r="Q168" s="22">
        <f t="shared" si="10"/>
        <v>33280</v>
      </c>
      <c r="R168" s="58">
        <f t="shared" si="9"/>
        <v>17600</v>
      </c>
      <c r="S168" s="30" t="s">
        <v>246</v>
      </c>
      <c r="T168" s="61"/>
    </row>
    <row r="169" spans="2:20" s="28" customFormat="1" x14ac:dyDescent="0.25">
      <c r="B169" s="15">
        <v>167</v>
      </c>
      <c r="C169" s="23" t="s">
        <v>245</v>
      </c>
      <c r="D169" s="16" t="s">
        <v>92</v>
      </c>
      <c r="E169" s="16" t="s">
        <v>340</v>
      </c>
      <c r="F169" s="16" t="s">
        <v>341</v>
      </c>
      <c r="G169" s="33" t="s">
        <v>244</v>
      </c>
      <c r="H169" s="30">
        <v>1</v>
      </c>
      <c r="I169" s="12">
        <v>50</v>
      </c>
      <c r="J169" s="12">
        <v>0</v>
      </c>
      <c r="K169" s="12">
        <v>1</v>
      </c>
      <c r="L169" s="30"/>
      <c r="M169" s="12">
        <v>1</v>
      </c>
      <c r="N169" s="31">
        <v>28000</v>
      </c>
      <c r="O169" s="24">
        <f t="shared" si="8"/>
        <v>72800</v>
      </c>
      <c r="P169" s="34">
        <v>0.2</v>
      </c>
      <c r="Q169" s="22">
        <f t="shared" si="10"/>
        <v>58240</v>
      </c>
      <c r="R169" s="58">
        <f t="shared" si="9"/>
        <v>30800.000000000004</v>
      </c>
      <c r="S169" s="30" t="s">
        <v>246</v>
      </c>
      <c r="T169" s="61"/>
    </row>
    <row r="170" spans="2:20" s="28" customFormat="1" x14ac:dyDescent="0.25">
      <c r="B170" s="15">
        <v>168</v>
      </c>
      <c r="C170" s="23" t="s">
        <v>241</v>
      </c>
      <c r="D170" s="16" t="s">
        <v>92</v>
      </c>
      <c r="E170" s="16" t="s">
        <v>340</v>
      </c>
      <c r="F170" s="16" t="s">
        <v>343</v>
      </c>
      <c r="G170" s="33" t="s">
        <v>232</v>
      </c>
      <c r="H170" s="30">
        <v>1</v>
      </c>
      <c r="I170" s="12">
        <v>50</v>
      </c>
      <c r="J170" s="12">
        <v>0</v>
      </c>
      <c r="K170" s="12">
        <v>1</v>
      </c>
      <c r="L170" s="30"/>
      <c r="M170" s="12">
        <v>1</v>
      </c>
      <c r="N170" s="31">
        <v>17000</v>
      </c>
      <c r="O170" s="24">
        <f t="shared" si="8"/>
        <v>44200</v>
      </c>
      <c r="P170" s="34">
        <v>0.2</v>
      </c>
      <c r="Q170" s="22">
        <f t="shared" si="10"/>
        <v>35360</v>
      </c>
      <c r="R170" s="58">
        <f t="shared" si="9"/>
        <v>18700</v>
      </c>
      <c r="S170" s="30" t="s">
        <v>246</v>
      </c>
      <c r="T170" s="61"/>
    </row>
    <row r="171" spans="2:20" x14ac:dyDescent="0.25">
      <c r="O171" s="27"/>
    </row>
  </sheetData>
  <autoFilter ref="A2:T17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From Chigozie </vt:lpstr>
      <vt:lpstr>MASTER LIST </vt:lpstr>
      <vt:lpstr>'MASTER LIST '!Print_Area</vt:lpstr>
      <vt:lpstr>'MASTER LIST '!Print_Titles</vt:lpstr>
    </vt:vector>
  </TitlesOfParts>
  <Company>Network Rail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Ejimogu Leonard</dc:creator>
  <cp:lastModifiedBy>laptop</cp:lastModifiedBy>
  <cp:lastPrinted>2017-11-09T08:29:44Z</cp:lastPrinted>
  <dcterms:created xsi:type="dcterms:W3CDTF">2017-10-04T08:19:08Z</dcterms:created>
  <dcterms:modified xsi:type="dcterms:W3CDTF">2018-11-23T12:15:08Z</dcterms:modified>
</cp:coreProperties>
</file>